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281" windowWidth="14805" windowHeight="11475" tabRatio="761" activeTab="0"/>
  </bookViews>
  <sheets>
    <sheet name="資金収支計算書" sheetId="1" r:id="rId1"/>
    <sheet name="資金収支決算内訳表 " sheetId="2" r:id="rId2"/>
    <sheet name="事業活動収支計算書" sheetId="3" r:id="rId3"/>
    <sheet name="事業活動収支内訳表" sheetId="4" r:id="rId4"/>
    <sheet name="貸借対照表" sheetId="5" r:id="rId5"/>
    <sheet name="財産目録" sheetId="6" r:id="rId6"/>
  </sheets>
  <definedNames>
    <definedName name="_xlnm.Print_Area" localSheetId="0">'資金収支計算書'!$A$1:$H$56</definedName>
    <definedName name="_xlnm.Print_Area" localSheetId="1">'資金収支決算内訳表 '!$A$1:$I$150</definedName>
    <definedName name="_xlnm.Print_Area" localSheetId="2">'事業活動収支計算書'!$A$1:$G$65</definedName>
    <definedName name="_xlnm.Print_Area" localSheetId="4">'貸借対照表'!$A$1:$J$66</definedName>
  </definedNames>
  <calcPr fullCalcOnLoad="1"/>
</workbook>
</file>

<file path=xl/sharedStrings.xml><?xml version="1.0" encoding="utf-8"?>
<sst xmlns="http://schemas.openxmlformats.org/spreadsheetml/2006/main" count="603" uniqueCount="467">
  <si>
    <t>貸借対照表</t>
  </si>
  <si>
    <t>資産の部</t>
  </si>
  <si>
    <t>負債の部</t>
  </si>
  <si>
    <t>流動資産</t>
  </si>
  <si>
    <t>流動負債</t>
  </si>
  <si>
    <t>固定資産</t>
  </si>
  <si>
    <t>固定負債</t>
  </si>
  <si>
    <t>負債の部合計</t>
  </si>
  <si>
    <t>純資産の部</t>
  </si>
  <si>
    <t>基本金</t>
  </si>
  <si>
    <t>国庫補助金等特別積立金</t>
  </si>
  <si>
    <t>その他の積立金</t>
  </si>
  <si>
    <t>次期繰越活動収支差額</t>
  </si>
  <si>
    <t>純資産の部合計</t>
  </si>
  <si>
    <t>勘定科目</t>
  </si>
  <si>
    <t>経常活動による収支</t>
  </si>
  <si>
    <t>収入</t>
  </si>
  <si>
    <t>介護保険収入</t>
  </si>
  <si>
    <t>利用料収入</t>
  </si>
  <si>
    <t>措置費収入</t>
  </si>
  <si>
    <t>運営費収入</t>
  </si>
  <si>
    <t>私的契約利用料収入</t>
  </si>
  <si>
    <t>経常経費補助金収入</t>
  </si>
  <si>
    <t>雑収入</t>
  </si>
  <si>
    <t>借入金利息補助金収入</t>
  </si>
  <si>
    <t>受取利息配当金収入</t>
  </si>
  <si>
    <t>会計単位間繰入金収入</t>
  </si>
  <si>
    <t>経理区分間繰入金収入</t>
  </si>
  <si>
    <t>支出</t>
  </si>
  <si>
    <t>人件費支出</t>
  </si>
  <si>
    <t>事務費支出</t>
  </si>
  <si>
    <t>事業費支出</t>
  </si>
  <si>
    <t>借入金利息支出</t>
  </si>
  <si>
    <t>経常活動資金収支差額（３）＝（１）－（２）</t>
  </si>
  <si>
    <t>施設整備等による収支</t>
  </si>
  <si>
    <t>施設整備等補助金収入</t>
  </si>
  <si>
    <t>固定資産売却収入</t>
  </si>
  <si>
    <t>固定資産取得支出</t>
  </si>
  <si>
    <t>元入金支出</t>
  </si>
  <si>
    <t>施設整備等資金収支差額（６）＝（４）－（５）</t>
  </si>
  <si>
    <t>財務活動による収支</t>
  </si>
  <si>
    <t>借入金収入</t>
  </si>
  <si>
    <t>投資有価証券売却収入</t>
  </si>
  <si>
    <t>借入金元金償還補助金収入</t>
  </si>
  <si>
    <t>積立預金取崩収入</t>
  </si>
  <si>
    <t>その他の収入</t>
  </si>
  <si>
    <t>借入金元金償還金支出</t>
  </si>
  <si>
    <t>積立預金積立支出</t>
  </si>
  <si>
    <t>その他の支出</t>
  </si>
  <si>
    <t>事業活動収支の部</t>
  </si>
  <si>
    <t>引当金戻入</t>
  </si>
  <si>
    <t>国庫補助金等特別積立金取崩額</t>
  </si>
  <si>
    <t>減価償却費</t>
  </si>
  <si>
    <t>徴収不能額</t>
  </si>
  <si>
    <t>引当金繰入</t>
  </si>
  <si>
    <t>事業活動収支差額（３）＝（１）－（２）</t>
  </si>
  <si>
    <t>事業活動外収支の部</t>
  </si>
  <si>
    <t>会計単位間繰入金収入</t>
  </si>
  <si>
    <t>投資有価証券売却益(売却収入）</t>
  </si>
  <si>
    <t>有価証券売却益（売却収入）</t>
  </si>
  <si>
    <t>経理区分間繰入金支出</t>
  </si>
  <si>
    <t>投資有価証券売却損(売却原価）</t>
  </si>
  <si>
    <t>有価証券売却損（売却原価）</t>
  </si>
  <si>
    <t>資産評価損</t>
  </si>
  <si>
    <t>特別収支の部</t>
  </si>
  <si>
    <t>施設整備等補助金収入</t>
  </si>
  <si>
    <t>基本金組入額</t>
  </si>
  <si>
    <t>固定資産売却損・処分損（売却原価）</t>
  </si>
  <si>
    <t>国庫補助金等特別積立金積立額</t>
  </si>
  <si>
    <t>繰越活動収支差額の部</t>
  </si>
  <si>
    <t>差異</t>
  </si>
  <si>
    <t>備考</t>
  </si>
  <si>
    <t>予算</t>
  </si>
  <si>
    <t>決算</t>
  </si>
  <si>
    <t>　　経常収入計（１）</t>
  </si>
  <si>
    <t>　　経常支出計（２）</t>
  </si>
  <si>
    <t>　　施設整備等収入計（４）</t>
  </si>
  <si>
    <t>　　施設整備等支出計（５）</t>
  </si>
  <si>
    <t>　　財務収入計（７）</t>
  </si>
  <si>
    <t>　　財務支出計（８）</t>
  </si>
  <si>
    <t>　事業活動収入計（１）</t>
  </si>
  <si>
    <t>　事業活動支出計（２）</t>
  </si>
  <si>
    <t>　事業活動外収入計（４）</t>
  </si>
  <si>
    <t>　事業活動外支出計（５）</t>
  </si>
  <si>
    <t>　　事業活動外収支差額（６）＝（４）－（５）</t>
  </si>
  <si>
    <t>　　経常収支差額（７）＝（３）＋（６）</t>
  </si>
  <si>
    <t>　特別収入計（８）</t>
  </si>
  <si>
    <t>　特別支出計（９）</t>
  </si>
  <si>
    <t>本年度決算</t>
  </si>
  <si>
    <t>前年度決算</t>
  </si>
  <si>
    <t>増減</t>
  </si>
  <si>
    <t>現金預金</t>
  </si>
  <si>
    <t>有価証券</t>
  </si>
  <si>
    <t>未収金</t>
  </si>
  <si>
    <t>貯蔵品</t>
  </si>
  <si>
    <t>立替金</t>
  </si>
  <si>
    <t>前払金</t>
  </si>
  <si>
    <t>短期貸付金</t>
  </si>
  <si>
    <t>仮払金</t>
  </si>
  <si>
    <t>建物</t>
  </si>
  <si>
    <t>土地</t>
  </si>
  <si>
    <t>基本財産特定預金</t>
  </si>
  <si>
    <t>車輌運搬具</t>
  </si>
  <si>
    <t>器具及び備品</t>
  </si>
  <si>
    <t>投資有価証券</t>
  </si>
  <si>
    <t>長期貸付金</t>
  </si>
  <si>
    <t>公益事業会計元入金</t>
  </si>
  <si>
    <t>収益事業会計元入金</t>
  </si>
  <si>
    <t>措置施設繰越特定預金</t>
  </si>
  <si>
    <t>その他の固定資産</t>
  </si>
  <si>
    <t>当年度末</t>
  </si>
  <si>
    <t>前年度末</t>
  </si>
  <si>
    <t>短期運営資金借入金</t>
  </si>
  <si>
    <t>未払金</t>
  </si>
  <si>
    <t>預り金</t>
  </si>
  <si>
    <t>前受金</t>
  </si>
  <si>
    <t>その他の流動負債</t>
  </si>
  <si>
    <t>その他の流動資産</t>
  </si>
  <si>
    <t>設備資金借入金</t>
  </si>
  <si>
    <t>長期運営資金借入金</t>
  </si>
  <si>
    <t>退職給与引当金</t>
  </si>
  <si>
    <t>基本金</t>
  </si>
  <si>
    <t>次期繰越活動収支差額</t>
  </si>
  <si>
    <t>（うち当期活動収支差額）</t>
  </si>
  <si>
    <t>負債及び純資産の部合計</t>
  </si>
  <si>
    <t>機械及び装置</t>
  </si>
  <si>
    <t>建設仮勘定</t>
  </si>
  <si>
    <t>投資有価証券取得支出</t>
  </si>
  <si>
    <t>資金収支計算書</t>
  </si>
  <si>
    <t>第１号様式</t>
  </si>
  <si>
    <t>自立支援費等収入</t>
  </si>
  <si>
    <t>寄附金収入</t>
  </si>
  <si>
    <t>経理区分間繰入金支出</t>
  </si>
  <si>
    <t>施設整備等寄附金収入</t>
  </si>
  <si>
    <t>流動資産評価減等による資金減少額等</t>
  </si>
  <si>
    <t>（注）予備費の使用額は、当該科目に振替えて記載する。</t>
  </si>
  <si>
    <t>第３号様式</t>
  </si>
  <si>
    <t>第５号様式</t>
  </si>
  <si>
    <t>介護保険収入</t>
  </si>
  <si>
    <t xml:space="preserve"> 介護保険収入</t>
  </si>
  <si>
    <t>自立支援費等収入</t>
  </si>
  <si>
    <t xml:space="preserve"> 介護給付費収入</t>
  </si>
  <si>
    <t xml:space="preserve"> 訓練等給付費収入</t>
  </si>
  <si>
    <t xml:space="preserve"> 障害児施設給付費収入</t>
  </si>
  <si>
    <t xml:space="preserve"> サービス利用計画作成費収入</t>
  </si>
  <si>
    <t xml:space="preserve"> 特定障害者特別給付費収入</t>
  </si>
  <si>
    <t xml:space="preserve"> 特定入所障害児食費等給付費収入</t>
  </si>
  <si>
    <t xml:space="preserve"> 利用者負担金収入</t>
  </si>
  <si>
    <t>利用料収入</t>
  </si>
  <si>
    <t xml:space="preserve"> 利用料収入</t>
  </si>
  <si>
    <t xml:space="preserve"> 利用者負担金収入</t>
  </si>
  <si>
    <t>措置費収入</t>
  </si>
  <si>
    <t xml:space="preserve"> 事務費収入</t>
  </si>
  <si>
    <t xml:space="preserve"> 事業費収入</t>
  </si>
  <si>
    <t>運営費収入</t>
  </si>
  <si>
    <t xml:space="preserve"> 運営費収入</t>
  </si>
  <si>
    <t>私的契約利用料収入</t>
  </si>
  <si>
    <t xml:space="preserve"> 私的契約利用料収入</t>
  </si>
  <si>
    <t>経常経費補助金収入</t>
  </si>
  <si>
    <t xml:space="preserve"> 経常経費補助金収入</t>
  </si>
  <si>
    <t>寄附金収入</t>
  </si>
  <si>
    <t xml:space="preserve"> 寄附金収入</t>
  </si>
  <si>
    <t>雑収入</t>
  </si>
  <si>
    <t xml:space="preserve"> 雑収入</t>
  </si>
  <si>
    <t>借入金利息補助金収入</t>
  </si>
  <si>
    <t xml:space="preserve"> 借入金利息補助金収入</t>
  </si>
  <si>
    <t>受取利息配当金収入</t>
  </si>
  <si>
    <t xml:space="preserve"> 受取利息配当金収入</t>
  </si>
  <si>
    <t>会計単位間繰入金収入</t>
  </si>
  <si>
    <t xml:space="preserve"> 公益事業会計繰入金収入</t>
  </si>
  <si>
    <t xml:space="preserve"> 収益事業会計繰入金収入</t>
  </si>
  <si>
    <t>経理区分間繰入金収入</t>
  </si>
  <si>
    <t xml:space="preserve"> 経理区分間繰入金収入</t>
  </si>
  <si>
    <t>人件費支出</t>
  </si>
  <si>
    <t xml:space="preserve"> 役員報酬</t>
  </si>
  <si>
    <t xml:space="preserve"> 職員俸給</t>
  </si>
  <si>
    <t xml:space="preserve"> 職員諸手当</t>
  </si>
  <si>
    <t xml:space="preserve"> 非常勤職員給与</t>
  </si>
  <si>
    <t xml:space="preserve"> 退職金</t>
  </si>
  <si>
    <t xml:space="preserve"> 退職共済掛金</t>
  </si>
  <si>
    <t xml:space="preserve"> 法定福利費</t>
  </si>
  <si>
    <t>事務費支出</t>
  </si>
  <si>
    <t xml:space="preserve"> 福利厚生費</t>
  </si>
  <si>
    <t xml:space="preserve"> 旅費交通費</t>
  </si>
  <si>
    <t xml:space="preserve"> 研修費</t>
  </si>
  <si>
    <t>経常活動による収支</t>
  </si>
  <si>
    <t>収入</t>
  </si>
  <si>
    <t>支出</t>
  </si>
  <si>
    <t xml:space="preserve"> 消耗品費</t>
  </si>
  <si>
    <t xml:space="preserve"> 器具什器費</t>
  </si>
  <si>
    <t xml:space="preserve"> 印刷製本費</t>
  </si>
  <si>
    <t xml:space="preserve"> 水道光熱費</t>
  </si>
  <si>
    <t xml:space="preserve"> 燃料費</t>
  </si>
  <si>
    <t xml:space="preserve"> 修繕費</t>
  </si>
  <si>
    <t xml:space="preserve"> 通信運搬費</t>
  </si>
  <si>
    <t xml:space="preserve"> 会議費</t>
  </si>
  <si>
    <t xml:space="preserve"> 広報費</t>
  </si>
  <si>
    <t xml:space="preserve"> 業務委託費</t>
  </si>
  <si>
    <t xml:space="preserve"> 手数料</t>
  </si>
  <si>
    <t xml:space="preserve"> 損害保険料</t>
  </si>
  <si>
    <t xml:space="preserve"> 賃借料</t>
  </si>
  <si>
    <t xml:space="preserve"> 租税公課</t>
  </si>
  <si>
    <t xml:space="preserve"> 雑費</t>
  </si>
  <si>
    <t>事業費支出</t>
  </si>
  <si>
    <t xml:space="preserve"> 給食費</t>
  </si>
  <si>
    <t xml:space="preserve"> 保健衛生費</t>
  </si>
  <si>
    <t xml:space="preserve"> 被服費</t>
  </si>
  <si>
    <t xml:space="preserve"> 教養娯楽費</t>
  </si>
  <si>
    <t xml:space="preserve"> 日用品費</t>
  </si>
  <si>
    <t xml:space="preserve"> 保育材料費</t>
  </si>
  <si>
    <t xml:space="preserve"> 本人支給金</t>
  </si>
  <si>
    <t xml:space="preserve"> 教育指導費</t>
  </si>
  <si>
    <t xml:space="preserve"> 就職支度費</t>
  </si>
  <si>
    <t xml:space="preserve"> 医療費</t>
  </si>
  <si>
    <t xml:space="preserve"> 葬祭費</t>
  </si>
  <si>
    <t>借入金利息支出</t>
  </si>
  <si>
    <t xml:space="preserve"> 借入金利息支出</t>
  </si>
  <si>
    <t>経理区分間繰入金支出</t>
  </si>
  <si>
    <t xml:space="preserve"> 経理区分間繰入金支出</t>
  </si>
  <si>
    <t>勘　　定　　科　　目</t>
  </si>
  <si>
    <t>合計</t>
  </si>
  <si>
    <t>本部</t>
  </si>
  <si>
    <t>施設整備等による収支</t>
  </si>
  <si>
    <t>施設整備等補助金収入</t>
  </si>
  <si>
    <t xml:space="preserve"> 施設整備補助金収入</t>
  </si>
  <si>
    <t xml:space="preserve"> 設備整備補助金収入</t>
  </si>
  <si>
    <t>施設整備等寄附金収入</t>
  </si>
  <si>
    <t xml:space="preserve"> 施設整備等寄附金収入</t>
  </si>
  <si>
    <t xml:space="preserve"> 施設整備等借入金償還寄附金収入</t>
  </si>
  <si>
    <t>固定資産売却収入</t>
  </si>
  <si>
    <t xml:space="preserve"> 器具及び備品売却収入</t>
  </si>
  <si>
    <t xml:space="preserve"> 車両運搬具売却収入</t>
  </si>
  <si>
    <t xml:space="preserve"> 〇〇売却収入</t>
  </si>
  <si>
    <t>固定資産取得支出</t>
  </si>
  <si>
    <t xml:space="preserve"> 建物取得支出</t>
  </si>
  <si>
    <t xml:space="preserve"> 車両運搬具取得支出</t>
  </si>
  <si>
    <t xml:space="preserve"> 〇〇取得支出</t>
  </si>
  <si>
    <t>元入金支出</t>
  </si>
  <si>
    <t xml:space="preserve"> 公益事業会計元入金支出</t>
  </si>
  <si>
    <t xml:space="preserve"> 収益事業会計元入金支出</t>
  </si>
  <si>
    <t>財務活動による収支</t>
  </si>
  <si>
    <t>借入金収入</t>
  </si>
  <si>
    <t xml:space="preserve"> 設備資金借入金収入</t>
  </si>
  <si>
    <t xml:space="preserve"> 長期運営資金借入金収入</t>
  </si>
  <si>
    <t>投資有価証券売却収入</t>
  </si>
  <si>
    <t xml:space="preserve"> 投資有価証券売却収入</t>
  </si>
  <si>
    <t>借入金元金償還補助金収入</t>
  </si>
  <si>
    <t xml:space="preserve"> 借入金元金償還補助金収入</t>
  </si>
  <si>
    <t>積立預金取崩収入</t>
  </si>
  <si>
    <t xml:space="preserve"> 〇〇積立預金取崩収入</t>
  </si>
  <si>
    <t>その他の収入</t>
  </si>
  <si>
    <t xml:space="preserve"> 長期貸付金回収収入</t>
  </si>
  <si>
    <t xml:space="preserve"> 〇〇収入</t>
  </si>
  <si>
    <t>借入金元金償還金支出</t>
  </si>
  <si>
    <t xml:space="preserve"> 設備資金借入金償還金支出</t>
  </si>
  <si>
    <t xml:space="preserve"> 長期運営資金借入金償還金支出</t>
  </si>
  <si>
    <t>投資有価証券取得支出</t>
  </si>
  <si>
    <t xml:space="preserve"> 投資有価証券取得支出</t>
  </si>
  <si>
    <t>積立預金積立支出</t>
  </si>
  <si>
    <t xml:space="preserve"> 〇〇積立預金積立支出</t>
  </si>
  <si>
    <t>その他の支出</t>
  </si>
  <si>
    <t xml:space="preserve"> 長期貸付金支出</t>
  </si>
  <si>
    <t xml:space="preserve"> 〇〇支出</t>
  </si>
  <si>
    <t>流動資産評価減等による資金減少額等</t>
  </si>
  <si>
    <t xml:space="preserve"> 徴収不能額</t>
  </si>
  <si>
    <t xml:space="preserve"> 有価証券売却益</t>
  </si>
  <si>
    <t xml:space="preserve"> 有価証券売却損</t>
  </si>
  <si>
    <t xml:space="preserve"> 有価証券評価損</t>
  </si>
  <si>
    <t xml:space="preserve"> 〇〇評価損</t>
  </si>
  <si>
    <t>第２号－２様式</t>
  </si>
  <si>
    <t>資　金　収　支　決　算　内　訳　表</t>
  </si>
  <si>
    <t>前期末支払資金残高(11)</t>
  </si>
  <si>
    <t>当期末支払資金残高(10)+(11)</t>
  </si>
  <si>
    <t>当期末繰越活動収支差額（13）＝（11）＋（12）</t>
  </si>
  <si>
    <t>特別収支差額（10）＝（８）－（９）</t>
  </si>
  <si>
    <t>当期活動収支差額（11）＝（７）＋（10）</t>
  </si>
  <si>
    <t>前期繰越活動収支差額（12）</t>
  </si>
  <si>
    <t>基本金取崩額（14）</t>
  </si>
  <si>
    <t>基本金組入額（15）</t>
  </si>
  <si>
    <t>その他の積立金取崩額（16）</t>
  </si>
  <si>
    <t>その他の積立金積立額（17）</t>
  </si>
  <si>
    <t>脚注</t>
  </si>
  <si>
    <t xml:space="preserve">  Ⅰ　資産の部</t>
  </si>
  <si>
    <t>　　１、流動資産</t>
  </si>
  <si>
    <t xml:space="preserve">        現金預金</t>
  </si>
  <si>
    <t xml:space="preserve">           現金</t>
  </si>
  <si>
    <t>現金手許有高</t>
  </si>
  <si>
    <t>　　　　　 普通預金</t>
  </si>
  <si>
    <t>　　２、固定資産</t>
  </si>
  <si>
    <t>　Ⅱ　負債の部</t>
  </si>
  <si>
    <t>　　１、流動負債</t>
  </si>
  <si>
    <t>　　２、固定負債</t>
  </si>
  <si>
    <t>差引純資産</t>
  </si>
  <si>
    <t>１.　減価償却費の累計額</t>
  </si>
  <si>
    <t>２.　徴収不能引当金の額</t>
  </si>
  <si>
    <t>注記</t>
  </si>
  <si>
    <t>１.　重要な会計方針</t>
  </si>
  <si>
    <t>第４号様式</t>
  </si>
  <si>
    <t>事　業　活　動　収　支　内　訳　表</t>
  </si>
  <si>
    <t>借入金元金償還補助金収入</t>
  </si>
  <si>
    <t xml:space="preserve"> 借入金元金償還補助金収入</t>
  </si>
  <si>
    <t>引当金戻入</t>
  </si>
  <si>
    <t xml:space="preserve"> 徴収不能引当金戻入</t>
  </si>
  <si>
    <t xml:space="preserve"> 退職給与引当金戻入</t>
  </si>
  <si>
    <t xml:space="preserve"> ○○引当金戻入</t>
  </si>
  <si>
    <t>国庫補助金等特別積立金取崩額</t>
  </si>
  <si>
    <t>減価償却費</t>
  </si>
  <si>
    <t xml:space="preserve"> 減価償却費</t>
  </si>
  <si>
    <t>徴収不能額</t>
  </si>
  <si>
    <t xml:space="preserve"> 徴収不能額</t>
  </si>
  <si>
    <t>引当金繰入</t>
  </si>
  <si>
    <t xml:space="preserve"> 退職給与引当金繰入</t>
  </si>
  <si>
    <t xml:space="preserve"> 徴収不能引当金繰入</t>
  </si>
  <si>
    <t>事業活動収支の部</t>
  </si>
  <si>
    <t>事業活動収入計(1)</t>
  </si>
  <si>
    <t>事業活動支出計(2)</t>
  </si>
  <si>
    <t>事業活動収支差額(3)＝(1)－(2)</t>
  </si>
  <si>
    <t>事業活動外収支の部</t>
  </si>
  <si>
    <t>借入金利息補助金収入</t>
  </si>
  <si>
    <t>受取利息配当金収入</t>
  </si>
  <si>
    <t>会計単位間繰入金収入</t>
  </si>
  <si>
    <t xml:space="preserve"> 公益事業会計繰入金収入</t>
  </si>
  <si>
    <t xml:space="preserve"> 収益事業会計繰入金収入</t>
  </si>
  <si>
    <t>経理区分間繰入金収入</t>
  </si>
  <si>
    <t xml:space="preserve"> 経理区分間繰入金収入</t>
  </si>
  <si>
    <t>事業活動外収入計(4)</t>
  </si>
  <si>
    <t>投資有価証券売却益（売却収入）</t>
  </si>
  <si>
    <t xml:space="preserve"> 投資有価証券売却益（売却収入）</t>
  </si>
  <si>
    <t>有価証券売却益（売却収入）</t>
  </si>
  <si>
    <t xml:space="preserve"> 有価証券売却益（売却収入）</t>
  </si>
  <si>
    <t>借入金利息支出</t>
  </si>
  <si>
    <t xml:space="preserve"> 借入金利息支出</t>
  </si>
  <si>
    <t>経理区分間繰入金支出</t>
  </si>
  <si>
    <t xml:space="preserve"> 経理区分間繰入金支出</t>
  </si>
  <si>
    <t>投資有価証券売却損（売却原価）</t>
  </si>
  <si>
    <t xml:space="preserve"> 投資有価証券売却損（売却原価）</t>
  </si>
  <si>
    <t>有価証券売却損（売却原価）</t>
  </si>
  <si>
    <t xml:space="preserve"> 有価証券売却損（売却原価）</t>
  </si>
  <si>
    <t>資産評価損</t>
  </si>
  <si>
    <t xml:space="preserve"> 有価証券売却損</t>
  </si>
  <si>
    <t>事業活動外支出計(5)</t>
  </si>
  <si>
    <t>事業活動外収支差額(6)＝(4)－(5)</t>
  </si>
  <si>
    <t>経常収支差額(7)＝(3)＋(6)</t>
  </si>
  <si>
    <t>特別収支の部</t>
  </si>
  <si>
    <t>繰越活動収支差額の部</t>
  </si>
  <si>
    <t>前期繰越活動収支差額(12)</t>
  </si>
  <si>
    <t>当期末繰越活動収支差額(13)＝(11)＋(12)</t>
  </si>
  <si>
    <t xml:space="preserve"> ４号基本金組入額</t>
  </si>
  <si>
    <t>基本金取崩額(14)</t>
  </si>
  <si>
    <t>基本金組入額(15)</t>
  </si>
  <si>
    <t>その他の積立金取崩額(16)</t>
  </si>
  <si>
    <t>その他の積立金積立額(17)</t>
  </si>
  <si>
    <t>次期繰越活動収支差額
     (18)＝(13)＋(14)－(15)＋(16)－(17)</t>
  </si>
  <si>
    <t>施設整備等補助金収入</t>
  </si>
  <si>
    <t xml:space="preserve"> 施設整備補助金収入</t>
  </si>
  <si>
    <t xml:space="preserve"> 設備整備補助金収入</t>
  </si>
  <si>
    <t>施設整備等寄附金収入</t>
  </si>
  <si>
    <t xml:space="preserve"> 施設整備等寄附金収入</t>
  </si>
  <si>
    <t xml:space="preserve"> 施設整備等借入金償還寄附金収入</t>
  </si>
  <si>
    <t xml:space="preserve"> 器具及び備品売却益（売却収入）</t>
  </si>
  <si>
    <t xml:space="preserve"> 車輌運搬具売却益（売却収入）</t>
  </si>
  <si>
    <t>固定資産売却益（売却収入）</t>
  </si>
  <si>
    <t>特別収入計(8)</t>
  </si>
  <si>
    <t>基本金組入額</t>
  </si>
  <si>
    <t xml:space="preserve"> １号基本金組入額</t>
  </si>
  <si>
    <t xml:space="preserve"> ２号基本金組入額</t>
  </si>
  <si>
    <t xml:space="preserve"> ３号基本金組入額</t>
  </si>
  <si>
    <t>固定資産売却損・処分損（売却原価）</t>
  </si>
  <si>
    <t xml:space="preserve"> 器具及び備品売却損・処分損（売却原価）</t>
  </si>
  <si>
    <t xml:space="preserve"> 車輌運搬具売却損・処分損（売却原価）</t>
  </si>
  <si>
    <t>国庫補助金等特別積立金積立額</t>
  </si>
  <si>
    <t>特別支出計(9)</t>
  </si>
  <si>
    <t xml:space="preserve">  その他の固定資産</t>
  </si>
  <si>
    <t xml:space="preserve">  基本財産</t>
  </si>
  <si>
    <t xml:space="preserve">  (1)貯蔵品の評価方法</t>
  </si>
  <si>
    <t xml:space="preserve">  (2)有価証券の評価方法</t>
  </si>
  <si>
    <t xml:space="preserve">  (3)退職給与引当金の計上基準</t>
  </si>
  <si>
    <t>総平均法</t>
  </si>
  <si>
    <t>移動平均法</t>
  </si>
  <si>
    <t>２.　重要な会計方針の変更</t>
  </si>
  <si>
    <t>３.　基本財産の増加</t>
  </si>
  <si>
    <t>４.　基本金及び国庫補助金等特別積立金の取り崩し</t>
  </si>
  <si>
    <t>５.　担保に供されている資産の種類及び金額</t>
  </si>
  <si>
    <t>　基本財産建物</t>
  </si>
  <si>
    <t>　基本財産土地</t>
  </si>
  <si>
    <t xml:space="preserve"> 担保している債務の種類及び金額</t>
  </si>
  <si>
    <t>　設備資金借入金</t>
  </si>
  <si>
    <t>６.　重要な後発事象</t>
  </si>
  <si>
    <t>次期繰越活動収支差額
     (18)=(13)+(14)-(15)+(16)-(17)</t>
  </si>
  <si>
    <t>財務活動資金収支差額(９)＝(７)－(８)</t>
  </si>
  <si>
    <t>予備費(10）</t>
  </si>
  <si>
    <t>当期資金収支差額合計(11)＝(３)＋(６)＋(９)－(10）</t>
  </si>
  <si>
    <t>前期末支払資金残高(12）</t>
  </si>
  <si>
    <t>当期末支払資金残高(11)＋(12)</t>
  </si>
  <si>
    <t>資産の部合計</t>
  </si>
  <si>
    <t>特別収支差額(10)＝(8)－(9)</t>
  </si>
  <si>
    <t>当期活動収支差額(11)＝(7)＋(10)</t>
  </si>
  <si>
    <t>構築物</t>
  </si>
  <si>
    <t>事業活動収支計算書</t>
  </si>
  <si>
    <t xml:space="preserve">     経常収入計(1)</t>
  </si>
  <si>
    <t xml:space="preserve">     経常支出計(2)</t>
  </si>
  <si>
    <t>経常活動資金収支差額(3)＝(1)－(2)</t>
  </si>
  <si>
    <t xml:space="preserve">     施設整備等収入計(4)</t>
  </si>
  <si>
    <t xml:space="preserve">     施設整備等支出計(5)</t>
  </si>
  <si>
    <t>施設整備等資金収支差額(6)＝(4)－(5)</t>
  </si>
  <si>
    <t xml:space="preserve">     財務収入計(7)</t>
  </si>
  <si>
    <t xml:space="preserve">     財務支出計(8)</t>
  </si>
  <si>
    <t>財務活動資金収支差額(9)＝(7)－(8)</t>
  </si>
  <si>
    <t>当期資金収支差額合計(10)＝(3)＋(6)＋(9)</t>
  </si>
  <si>
    <t xml:space="preserve"> 受取利息配当金収入</t>
  </si>
  <si>
    <t>第６号様式</t>
  </si>
  <si>
    <t xml:space="preserve"> 資　産　・　負　債　の　内　訳</t>
  </si>
  <si>
    <t>金　　　　　額</t>
  </si>
  <si>
    <t>　　　　未収金</t>
  </si>
  <si>
    <t>流動資産合計</t>
  </si>
  <si>
    <t>　（１）基本財産</t>
  </si>
  <si>
    <t xml:space="preserve">         建物</t>
  </si>
  <si>
    <t>　　　 　土地</t>
  </si>
  <si>
    <t>基本財産合計</t>
  </si>
  <si>
    <t>　（２）その他の固定資産</t>
  </si>
  <si>
    <t xml:space="preserve">       　車両運搬具</t>
  </si>
  <si>
    <t>その他の固定資産合計</t>
  </si>
  <si>
    <t>固定資産合計</t>
  </si>
  <si>
    <t>資産合計</t>
  </si>
  <si>
    <t>　　　　未払金</t>
  </si>
  <si>
    <t>　　　　預り金</t>
  </si>
  <si>
    <t>流動負債合計</t>
  </si>
  <si>
    <t xml:space="preserve">         設備資金借入金</t>
  </si>
  <si>
    <t>固定負債合計</t>
  </si>
  <si>
    <t>負債合計</t>
  </si>
  <si>
    <t>財　産　目　録</t>
  </si>
  <si>
    <t>その他の事業収入</t>
  </si>
  <si>
    <t>（自）平成26年4月1日  （至）平成27年3月31日</t>
  </si>
  <si>
    <t>施設</t>
  </si>
  <si>
    <t>子育て短期支援事業</t>
  </si>
  <si>
    <t>その他の事業収入</t>
  </si>
  <si>
    <t xml:space="preserve"> 事業収入</t>
  </si>
  <si>
    <t>（自）平成26年4月1日  （至）平成27年3月31日</t>
  </si>
  <si>
    <t>他会計区分繰入金収入</t>
  </si>
  <si>
    <t>他会計区分繰入金支出</t>
  </si>
  <si>
    <t>（自）平成26年4月1日  （至）平成27年3月31日</t>
  </si>
  <si>
    <t xml:space="preserve"> 事業収入</t>
  </si>
  <si>
    <t>他会計区分繰入金収入</t>
  </si>
  <si>
    <t>他会計区分繰入金支出</t>
  </si>
  <si>
    <t>（自）平成26年4月1日  （至）平成27年3月31日</t>
  </si>
  <si>
    <t>平成27年3月31日現在</t>
  </si>
  <si>
    <t>ソフトウェア</t>
  </si>
  <si>
    <t>退職共済預け金</t>
  </si>
  <si>
    <t>その他の積立金</t>
  </si>
  <si>
    <t>140,908,341円</t>
  </si>
  <si>
    <t>0円</t>
  </si>
  <si>
    <t>職員の退職金の支給に備えるため、徳島県民間福祉施設職員共済会規程により計算した
退職給与引当金を計上している。</t>
  </si>
  <si>
    <t>132,855,107円</t>
  </si>
  <si>
    <t>600,000円</t>
  </si>
  <si>
    <t>6,000,000円</t>
  </si>
  <si>
    <t>平成27年3月31日現在</t>
  </si>
  <si>
    <t>阿波銀行国府支店</t>
  </si>
  <si>
    <t>　　　　　 定期預金</t>
  </si>
  <si>
    <t>　　　　立替金</t>
  </si>
  <si>
    <t>　　　　前払金</t>
  </si>
  <si>
    <t>徳島市国府町西矢野780番地</t>
  </si>
  <si>
    <t>　　　 　措置施設繰越特定預金</t>
  </si>
  <si>
    <t>　　　　 構築物</t>
  </si>
  <si>
    <t xml:space="preserve">       　器具及び備品</t>
  </si>
  <si>
    <t xml:space="preserve">       　ソフトウェア</t>
  </si>
  <si>
    <t>　　　　 退職共済預け金</t>
  </si>
  <si>
    <t>　　　　 退職給与引当金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</si>
</sst>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△ &quot;#,##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i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>
        <color indexed="63"/>
      </left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thin"/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/>
      <right style="thin"/>
      <top>
        <color indexed="63"/>
      </top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 style="medium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6" fillId="32" borderId="0" applyNumberFormat="0" applyBorder="0" applyAlignment="0" applyProtection="0"/>
  </cellStyleXfs>
  <cellXfs count="405">
    <xf numFmtId="0" fontId="0" fillId="0" borderId="0" xfId="0" applyFont="1" applyAlignment="1">
      <alignment/>
    </xf>
    <xf numFmtId="177" fontId="2" fillId="0" borderId="0" xfId="48" applyNumberFormat="1" applyFont="1" applyAlignment="1">
      <alignment horizontal="center" vertical="center"/>
    </xf>
    <xf numFmtId="177" fontId="2" fillId="0" borderId="0" xfId="48" applyNumberFormat="1" applyFont="1" applyAlignment="1">
      <alignment vertical="center"/>
    </xf>
    <xf numFmtId="177" fontId="6" fillId="0" borderId="0" xfId="48" applyNumberFormat="1" applyFont="1" applyAlignment="1">
      <alignment horizontal="centerContinuous" vertical="center"/>
    </xf>
    <xf numFmtId="177" fontId="6" fillId="0" borderId="0" xfId="48" applyNumberFormat="1" applyFont="1" applyAlignment="1">
      <alignment horizontal="center" vertical="center"/>
    </xf>
    <xf numFmtId="177" fontId="2" fillId="0" borderId="0" xfId="48" applyNumberFormat="1" applyFont="1" applyAlignment="1">
      <alignment horizontal="centerContinuous" vertical="center" wrapText="1"/>
    </xf>
    <xf numFmtId="177" fontId="2" fillId="0" borderId="0" xfId="48" applyNumberFormat="1" applyFont="1" applyAlignment="1">
      <alignment horizontal="center" vertical="center" wrapText="1"/>
    </xf>
    <xf numFmtId="177" fontId="2" fillId="0" borderId="0" xfId="48" applyNumberFormat="1" applyFont="1" applyAlignment="1">
      <alignment horizontal="right" vertical="center"/>
    </xf>
    <xf numFmtId="177" fontId="2" fillId="0" borderId="10" xfId="48" applyNumberFormat="1" applyFont="1" applyBorder="1" applyAlignment="1">
      <alignment vertical="center"/>
    </xf>
    <xf numFmtId="177" fontId="2" fillId="0" borderId="11" xfId="48" applyNumberFormat="1" applyFont="1" applyBorder="1" applyAlignment="1">
      <alignment vertical="center"/>
    </xf>
    <xf numFmtId="177" fontId="2" fillId="0" borderId="12" xfId="48" applyNumberFormat="1" applyFont="1" applyBorder="1" applyAlignment="1">
      <alignment vertical="center"/>
    </xf>
    <xf numFmtId="177" fontId="2" fillId="0" borderId="13" xfId="48" applyNumberFormat="1" applyFont="1" applyBorder="1" applyAlignment="1">
      <alignment vertical="center"/>
    </xf>
    <xf numFmtId="177" fontId="2" fillId="0" borderId="14" xfId="48" applyNumberFormat="1" applyFont="1" applyBorder="1" applyAlignment="1">
      <alignment vertical="center"/>
    </xf>
    <xf numFmtId="177" fontId="2" fillId="0" borderId="15" xfId="48" applyNumberFormat="1" applyFont="1" applyBorder="1" applyAlignment="1">
      <alignment vertical="center"/>
    </xf>
    <xf numFmtId="177" fontId="2" fillId="0" borderId="16" xfId="48" applyNumberFormat="1" applyFont="1" applyBorder="1" applyAlignment="1">
      <alignment vertical="center"/>
    </xf>
    <xf numFmtId="177" fontId="2" fillId="0" borderId="17" xfId="48" applyNumberFormat="1" applyFont="1" applyBorder="1" applyAlignment="1">
      <alignment vertical="center"/>
    </xf>
    <xf numFmtId="177" fontId="2" fillId="0" borderId="18" xfId="48" applyNumberFormat="1" applyFont="1" applyBorder="1" applyAlignment="1">
      <alignment vertical="center"/>
    </xf>
    <xf numFmtId="177" fontId="2" fillId="0" borderId="19" xfId="48" applyNumberFormat="1" applyFont="1" applyBorder="1" applyAlignment="1">
      <alignment vertical="center"/>
    </xf>
    <xf numFmtId="177" fontId="2" fillId="0" borderId="20" xfId="48" applyNumberFormat="1" applyFont="1" applyBorder="1" applyAlignment="1">
      <alignment vertical="center"/>
    </xf>
    <xf numFmtId="177" fontId="2" fillId="0" borderId="21" xfId="48" applyNumberFormat="1" applyFont="1" applyBorder="1" applyAlignment="1">
      <alignment vertical="center"/>
    </xf>
    <xf numFmtId="177" fontId="2" fillId="0" borderId="22" xfId="48" applyNumberFormat="1" applyFont="1" applyBorder="1" applyAlignment="1">
      <alignment vertical="center"/>
    </xf>
    <xf numFmtId="177" fontId="2" fillId="0" borderId="23" xfId="48" applyNumberFormat="1" applyFont="1" applyBorder="1" applyAlignment="1">
      <alignment vertical="center"/>
    </xf>
    <xf numFmtId="177" fontId="2" fillId="0" borderId="24" xfId="48" applyNumberFormat="1" applyFont="1" applyBorder="1" applyAlignment="1">
      <alignment vertical="center"/>
    </xf>
    <xf numFmtId="177" fontId="2" fillId="0" borderId="25" xfId="48" applyNumberFormat="1" applyFont="1" applyBorder="1" applyAlignment="1">
      <alignment vertical="center"/>
    </xf>
    <xf numFmtId="177" fontId="2" fillId="0" borderId="26" xfId="48" applyNumberFormat="1" applyFont="1" applyBorder="1" applyAlignment="1">
      <alignment vertical="center"/>
    </xf>
    <xf numFmtId="177" fontId="2" fillId="0" borderId="27" xfId="48" applyNumberFormat="1" applyFont="1" applyBorder="1" applyAlignment="1">
      <alignment vertical="center"/>
    </xf>
    <xf numFmtId="177" fontId="2" fillId="0" borderId="28" xfId="48" applyNumberFormat="1" applyFont="1" applyBorder="1" applyAlignment="1">
      <alignment vertical="center"/>
    </xf>
    <xf numFmtId="177" fontId="2" fillId="0" borderId="0" xfId="48" applyNumberFormat="1" applyFont="1" applyBorder="1" applyAlignment="1">
      <alignment vertical="center"/>
    </xf>
    <xf numFmtId="177" fontId="2" fillId="0" borderId="29" xfId="48" applyNumberFormat="1" applyFont="1" applyBorder="1" applyAlignment="1">
      <alignment vertical="center"/>
    </xf>
    <xf numFmtId="177" fontId="2" fillId="0" borderId="30" xfId="48" applyNumberFormat="1" applyFont="1" applyBorder="1" applyAlignment="1">
      <alignment vertical="center"/>
    </xf>
    <xf numFmtId="177" fontId="2" fillId="0" borderId="31" xfId="48" applyNumberFormat="1" applyFont="1" applyBorder="1" applyAlignment="1">
      <alignment vertical="center"/>
    </xf>
    <xf numFmtId="177" fontId="2" fillId="0" borderId="32" xfId="48" applyNumberFormat="1" applyFont="1" applyBorder="1" applyAlignment="1">
      <alignment vertical="center"/>
    </xf>
    <xf numFmtId="177" fontId="2" fillId="0" borderId="33" xfId="48" applyNumberFormat="1" applyFont="1" applyBorder="1" applyAlignment="1">
      <alignment vertical="center"/>
    </xf>
    <xf numFmtId="177" fontId="2" fillId="0" borderId="0" xfId="48" applyNumberFormat="1" applyFont="1" applyBorder="1" applyAlignment="1">
      <alignment vertical="center" shrinkToFit="1"/>
    </xf>
    <xf numFmtId="177" fontId="2" fillId="0" borderId="0" xfId="48" applyNumberFormat="1" applyFont="1" applyBorder="1" applyAlignment="1">
      <alignment vertical="center"/>
    </xf>
    <xf numFmtId="177" fontId="2" fillId="0" borderId="34" xfId="48" applyNumberFormat="1" applyFont="1" applyBorder="1" applyAlignment="1">
      <alignment vertical="center"/>
    </xf>
    <xf numFmtId="177" fontId="47" fillId="0" borderId="0" xfId="48" applyNumberFormat="1" applyFont="1" applyAlignment="1">
      <alignment/>
    </xf>
    <xf numFmtId="177" fontId="0" fillId="0" borderId="0" xfId="48" applyNumberFormat="1" applyFont="1" applyAlignment="1">
      <alignment/>
    </xf>
    <xf numFmtId="177" fontId="8" fillId="0" borderId="0" xfId="48" applyNumberFormat="1" applyFont="1" applyAlignment="1">
      <alignment vertical="center"/>
    </xf>
    <xf numFmtId="177" fontId="8" fillId="0" borderId="0" xfId="48" applyNumberFormat="1" applyFont="1" applyAlignment="1">
      <alignment horizontal="center" vertical="center"/>
    </xf>
    <xf numFmtId="177" fontId="9" fillId="0" borderId="23" xfId="48" applyNumberFormat="1" applyFont="1" applyBorder="1" applyAlignment="1">
      <alignment vertical="center"/>
    </xf>
    <xf numFmtId="177" fontId="9" fillId="0" borderId="26" xfId="48" applyNumberFormat="1" applyFont="1" applyBorder="1" applyAlignment="1">
      <alignment vertical="center"/>
    </xf>
    <xf numFmtId="177" fontId="9" fillId="0" borderId="14" xfId="48" applyNumberFormat="1" applyFont="1" applyBorder="1" applyAlignment="1">
      <alignment vertical="center"/>
    </xf>
    <xf numFmtId="177" fontId="47" fillId="0" borderId="0" xfId="48" applyNumberFormat="1" applyFont="1" applyBorder="1" applyAlignment="1">
      <alignment/>
    </xf>
    <xf numFmtId="177" fontId="9" fillId="0" borderId="18" xfId="48" applyNumberFormat="1" applyFont="1" applyBorder="1" applyAlignment="1">
      <alignment vertical="center"/>
    </xf>
    <xf numFmtId="177" fontId="2" fillId="0" borderId="35" xfId="48" applyNumberFormat="1" applyFont="1" applyBorder="1" applyAlignment="1">
      <alignment vertical="center"/>
    </xf>
    <xf numFmtId="177" fontId="9" fillId="0" borderId="0" xfId="48" applyNumberFormat="1" applyFont="1" applyAlignment="1">
      <alignment vertical="center"/>
    </xf>
    <xf numFmtId="177" fontId="4" fillId="0" borderId="0" xfId="48" applyNumberFormat="1" applyFont="1" applyAlignment="1">
      <alignment horizontal="center" vertical="center"/>
    </xf>
    <xf numFmtId="177" fontId="2" fillId="0" borderId="0" xfId="48" applyNumberFormat="1" applyFont="1" applyAlignment="1">
      <alignment horizontal="centerContinuous" vertical="center"/>
    </xf>
    <xf numFmtId="177" fontId="2" fillId="0" borderId="36" xfId="48" applyNumberFormat="1" applyFont="1" applyBorder="1" applyAlignment="1">
      <alignment vertical="center"/>
    </xf>
    <xf numFmtId="177" fontId="2" fillId="0" borderId="37" xfId="48" applyNumberFormat="1" applyFont="1" applyBorder="1" applyAlignment="1">
      <alignment vertical="center"/>
    </xf>
    <xf numFmtId="177" fontId="2" fillId="0" borderId="38" xfId="48" applyNumberFormat="1" applyFont="1" applyBorder="1" applyAlignment="1">
      <alignment vertical="center"/>
    </xf>
    <xf numFmtId="177" fontId="2" fillId="0" borderId="39" xfId="48" applyNumberFormat="1" applyFont="1" applyBorder="1" applyAlignment="1">
      <alignment vertical="center"/>
    </xf>
    <xf numFmtId="177" fontId="2" fillId="0" borderId="15" xfId="48" applyNumberFormat="1" applyFont="1" applyBorder="1" applyAlignment="1">
      <alignment vertical="center"/>
    </xf>
    <xf numFmtId="177" fontId="2" fillId="0" borderId="17" xfId="48" applyNumberFormat="1" applyFont="1" applyBorder="1" applyAlignment="1">
      <alignment vertical="center"/>
    </xf>
    <xf numFmtId="177" fontId="2" fillId="0" borderId="19" xfId="48" applyNumberFormat="1" applyFont="1" applyBorder="1" applyAlignment="1">
      <alignment vertical="center"/>
    </xf>
    <xf numFmtId="177" fontId="2" fillId="0" borderId="21" xfId="48" applyNumberFormat="1" applyFont="1" applyBorder="1" applyAlignment="1">
      <alignment vertical="center"/>
    </xf>
    <xf numFmtId="177" fontId="2" fillId="0" borderId="0" xfId="48" applyNumberFormat="1" applyFont="1" applyAlignment="1">
      <alignment horizontal="left" vertical="center"/>
    </xf>
    <xf numFmtId="177" fontId="47" fillId="0" borderId="0" xfId="0" applyNumberFormat="1" applyFont="1" applyAlignment="1">
      <alignment/>
    </xf>
    <xf numFmtId="177" fontId="8" fillId="0" borderId="0" xfId="64" applyNumberFormat="1" applyFont="1" applyAlignment="1">
      <alignment vertical="center"/>
      <protection/>
    </xf>
    <xf numFmtId="177" fontId="8" fillId="0" borderId="0" xfId="64" applyNumberFormat="1" applyFont="1" applyAlignment="1">
      <alignment horizontal="center" vertical="center"/>
      <protection/>
    </xf>
    <xf numFmtId="177" fontId="9" fillId="0" borderId="23" xfId="64" applyNumberFormat="1" applyFont="1" applyBorder="1">
      <alignment vertical="center"/>
      <protection/>
    </xf>
    <xf numFmtId="177" fontId="9" fillId="0" borderId="0" xfId="64" applyNumberFormat="1" applyFont="1" applyBorder="1">
      <alignment vertical="center"/>
      <protection/>
    </xf>
    <xf numFmtId="177" fontId="9" fillId="0" borderId="29" xfId="64" applyNumberFormat="1" applyFont="1" applyBorder="1">
      <alignment vertical="center"/>
      <protection/>
    </xf>
    <xf numFmtId="177" fontId="9" fillId="0" borderId="38" xfId="64" applyNumberFormat="1" applyFont="1" applyBorder="1">
      <alignment vertical="center"/>
      <protection/>
    </xf>
    <xf numFmtId="177" fontId="2" fillId="0" borderId="0" xfId="48" applyNumberFormat="1" applyFont="1" applyAlignment="1">
      <alignment vertical="center"/>
    </xf>
    <xf numFmtId="177" fontId="0" fillId="0" borderId="19" xfId="48" applyNumberFormat="1" applyFont="1" applyBorder="1" applyAlignment="1">
      <alignment vertical="center"/>
    </xf>
    <xf numFmtId="177" fontId="2" fillId="0" borderId="20" xfId="48" applyNumberFormat="1" applyFont="1" applyBorder="1" applyAlignment="1">
      <alignment vertical="center"/>
    </xf>
    <xf numFmtId="177" fontId="2" fillId="0" borderId="21" xfId="48" applyNumberFormat="1" applyFont="1" applyBorder="1" applyAlignment="1">
      <alignment horizontal="center" vertical="center"/>
    </xf>
    <xf numFmtId="177" fontId="2" fillId="0" borderId="40" xfId="48" applyNumberFormat="1" applyFont="1" applyBorder="1" applyAlignment="1">
      <alignment vertical="center"/>
    </xf>
    <xf numFmtId="177" fontId="2" fillId="0" borderId="41" xfId="48" applyNumberFormat="1" applyFont="1" applyBorder="1" applyAlignment="1">
      <alignment vertical="center"/>
    </xf>
    <xf numFmtId="177" fontId="2" fillId="0" borderId="42" xfId="48" applyNumberFormat="1" applyFont="1" applyBorder="1" applyAlignment="1">
      <alignment vertical="center"/>
    </xf>
    <xf numFmtId="177" fontId="2" fillId="0" borderId="43" xfId="48" applyNumberFormat="1" applyFont="1" applyBorder="1" applyAlignment="1">
      <alignment vertical="center"/>
    </xf>
    <xf numFmtId="177" fontId="2" fillId="0" borderId="42" xfId="48" applyNumberFormat="1" applyFont="1" applyBorder="1" applyAlignment="1">
      <alignment vertical="center"/>
    </xf>
    <xf numFmtId="177" fontId="2" fillId="0" borderId="16" xfId="48" applyNumberFormat="1" applyFont="1" applyBorder="1" applyAlignment="1">
      <alignment vertical="center"/>
    </xf>
    <xf numFmtId="177" fontId="2" fillId="0" borderId="38" xfId="48" applyNumberFormat="1" applyFont="1" applyBorder="1" applyAlignment="1">
      <alignment vertical="center"/>
    </xf>
    <xf numFmtId="177" fontId="2" fillId="0" borderId="39" xfId="48" applyNumberFormat="1" applyFont="1" applyBorder="1" applyAlignment="1">
      <alignment vertical="center"/>
    </xf>
    <xf numFmtId="177" fontId="2" fillId="0" borderId="44" xfId="48" applyNumberFormat="1" applyFont="1" applyBorder="1" applyAlignment="1">
      <alignment vertical="center"/>
    </xf>
    <xf numFmtId="177" fontId="2" fillId="0" borderId="45" xfId="48" applyNumberFormat="1" applyFont="1" applyBorder="1" applyAlignment="1">
      <alignment horizontal="right" vertical="center"/>
    </xf>
    <xf numFmtId="177" fontId="2" fillId="0" borderId="46" xfId="48" applyNumberFormat="1" applyFont="1" applyBorder="1" applyAlignment="1">
      <alignment vertical="center"/>
    </xf>
    <xf numFmtId="177" fontId="2" fillId="0" borderId="47" xfId="48" applyNumberFormat="1" applyFont="1" applyBorder="1" applyAlignment="1">
      <alignment horizontal="center" vertical="center"/>
    </xf>
    <xf numFmtId="177" fontId="2" fillId="0" borderId="48" xfId="48" applyNumberFormat="1" applyFont="1" applyBorder="1" applyAlignment="1">
      <alignment vertical="center"/>
    </xf>
    <xf numFmtId="177" fontId="2" fillId="0" borderId="40" xfId="48" applyNumberFormat="1" applyFont="1" applyBorder="1" applyAlignment="1">
      <alignment vertical="center"/>
    </xf>
    <xf numFmtId="177" fontId="2" fillId="0" borderId="31" xfId="48" applyNumberFormat="1" applyFont="1" applyBorder="1" applyAlignment="1">
      <alignment vertical="center"/>
    </xf>
    <xf numFmtId="177" fontId="2" fillId="0" borderId="28" xfId="48" applyNumberFormat="1" applyFont="1" applyBorder="1" applyAlignment="1">
      <alignment vertical="center"/>
    </xf>
    <xf numFmtId="177" fontId="2" fillId="0" borderId="43" xfId="48" applyNumberFormat="1" applyFont="1" applyBorder="1" applyAlignment="1">
      <alignment vertical="center"/>
    </xf>
    <xf numFmtId="177" fontId="2" fillId="0" borderId="49" xfId="48" applyNumberFormat="1" applyFont="1" applyBorder="1" applyAlignment="1">
      <alignment horizontal="right" vertical="center"/>
    </xf>
    <xf numFmtId="177" fontId="2" fillId="0" borderId="50" xfId="48" applyNumberFormat="1" applyFont="1" applyBorder="1" applyAlignment="1">
      <alignment vertical="center"/>
    </xf>
    <xf numFmtId="177" fontId="2" fillId="0" borderId="51" xfId="48" applyNumberFormat="1" applyFont="1" applyBorder="1" applyAlignment="1">
      <alignment vertical="center"/>
    </xf>
    <xf numFmtId="177" fontId="8" fillId="0" borderId="0" xfId="48" applyNumberFormat="1" applyFont="1" applyAlignment="1">
      <alignment horizontal="justify" vertical="center"/>
    </xf>
    <xf numFmtId="177" fontId="47" fillId="0" borderId="0" xfId="48" applyNumberFormat="1" applyFont="1" applyBorder="1" applyAlignment="1">
      <alignment horizontal="right"/>
    </xf>
    <xf numFmtId="177" fontId="8" fillId="0" borderId="23" xfId="48" applyNumberFormat="1" applyFont="1" applyBorder="1" applyAlignment="1">
      <alignment vertical="center"/>
    </xf>
    <xf numFmtId="177" fontId="8" fillId="0" borderId="38" xfId="48" applyNumberFormat="1" applyFont="1" applyBorder="1" applyAlignment="1">
      <alignment horizontal="justify" vertical="center"/>
    </xf>
    <xf numFmtId="177" fontId="2" fillId="0" borderId="52" xfId="48" applyNumberFormat="1" applyFont="1" applyBorder="1" applyAlignment="1">
      <alignment horizontal="justify" vertical="center" wrapText="1"/>
    </xf>
    <xf numFmtId="177" fontId="8" fillId="0" borderId="10" xfId="48" applyNumberFormat="1" applyFont="1" applyBorder="1" applyAlignment="1">
      <alignment horizontal="right" vertical="center" wrapText="1"/>
    </xf>
    <xf numFmtId="177" fontId="2" fillId="0" borderId="0" xfId="48" applyNumberFormat="1" applyFont="1" applyBorder="1" applyAlignment="1">
      <alignment horizontal="justify" vertical="center" wrapText="1"/>
    </xf>
    <xf numFmtId="177" fontId="8" fillId="0" borderId="14" xfId="48" applyNumberFormat="1" applyFont="1" applyBorder="1" applyAlignment="1">
      <alignment horizontal="right" vertical="center" wrapText="1"/>
    </xf>
    <xf numFmtId="177" fontId="2" fillId="0" borderId="38" xfId="48" applyNumberFormat="1" applyFont="1" applyBorder="1" applyAlignment="1">
      <alignment horizontal="right" vertical="center"/>
    </xf>
    <xf numFmtId="177" fontId="2" fillId="0" borderId="0" xfId="48" applyNumberFormat="1" applyFont="1" applyBorder="1" applyAlignment="1">
      <alignment horizontal="left" vertical="center" wrapText="1"/>
    </xf>
    <xf numFmtId="177" fontId="2" fillId="0" borderId="53" xfId="48" applyNumberFormat="1" applyFont="1" applyBorder="1" applyAlignment="1">
      <alignment vertical="center"/>
    </xf>
    <xf numFmtId="177" fontId="2" fillId="0" borderId="54" xfId="48" applyNumberFormat="1" applyFont="1" applyBorder="1" applyAlignment="1">
      <alignment horizontal="justify" vertical="center" wrapText="1"/>
    </xf>
    <xf numFmtId="177" fontId="8" fillId="0" borderId="55" xfId="48" applyNumberFormat="1" applyFont="1" applyBorder="1" applyAlignment="1">
      <alignment horizontal="right" vertical="center" wrapText="1"/>
    </xf>
    <xf numFmtId="177" fontId="8" fillId="0" borderId="56" xfId="48" applyNumberFormat="1" applyFont="1" applyBorder="1" applyAlignment="1">
      <alignment horizontal="right" vertical="center" wrapText="1"/>
    </xf>
    <xf numFmtId="177" fontId="2" fillId="0" borderId="45" xfId="48" applyNumberFormat="1" applyFont="1" applyBorder="1" applyAlignment="1">
      <alignment horizontal="center" vertical="center"/>
    </xf>
    <xf numFmtId="177" fontId="2" fillId="0" borderId="46" xfId="48" applyNumberFormat="1" applyFont="1" applyBorder="1" applyAlignment="1">
      <alignment horizontal="center" vertical="center"/>
    </xf>
    <xf numFmtId="177" fontId="2" fillId="0" borderId="49" xfId="48" applyNumberFormat="1" applyFont="1" applyBorder="1" applyAlignment="1">
      <alignment horizontal="center" vertical="center"/>
    </xf>
    <xf numFmtId="177" fontId="2" fillId="0" borderId="57" xfId="48" applyNumberFormat="1" applyFont="1" applyBorder="1" applyAlignment="1">
      <alignment vertical="center"/>
    </xf>
    <xf numFmtId="177" fontId="2" fillId="0" borderId="58" xfId="48" applyNumberFormat="1" applyFont="1" applyBorder="1" applyAlignment="1">
      <alignment vertical="center"/>
    </xf>
    <xf numFmtId="177" fontId="2" fillId="0" borderId="59" xfId="48" applyNumberFormat="1" applyFont="1" applyBorder="1" applyAlignment="1">
      <alignment vertical="center"/>
    </xf>
    <xf numFmtId="177" fontId="2" fillId="0" borderId="60" xfId="48" applyNumberFormat="1" applyFont="1" applyBorder="1" applyAlignment="1">
      <alignment vertical="center"/>
    </xf>
    <xf numFmtId="177" fontId="2" fillId="0" borderId="41" xfId="48" applyNumberFormat="1" applyFont="1" applyBorder="1" applyAlignment="1">
      <alignment vertical="center"/>
    </xf>
    <xf numFmtId="177" fontId="2" fillId="0" borderId="61" xfId="48" applyNumberFormat="1" applyFont="1" applyBorder="1" applyAlignment="1">
      <alignment vertical="center"/>
    </xf>
    <xf numFmtId="177" fontId="2" fillId="0" borderId="62" xfId="48" applyNumberFormat="1" applyFont="1" applyBorder="1" applyAlignment="1">
      <alignment vertical="center"/>
    </xf>
    <xf numFmtId="177" fontId="2" fillId="0" borderId="63" xfId="48" applyNumberFormat="1" applyFont="1" applyBorder="1" applyAlignment="1">
      <alignment vertical="center"/>
    </xf>
    <xf numFmtId="177" fontId="2" fillId="0" borderId="64" xfId="48" applyNumberFormat="1" applyFont="1" applyBorder="1" applyAlignment="1">
      <alignment vertical="center"/>
    </xf>
    <xf numFmtId="177" fontId="2" fillId="0" borderId="65" xfId="48" applyNumberFormat="1" applyFont="1" applyBorder="1" applyAlignment="1">
      <alignment vertical="center"/>
    </xf>
    <xf numFmtId="177" fontId="9" fillId="0" borderId="30" xfId="48" applyNumberFormat="1" applyFont="1" applyBorder="1" applyAlignment="1">
      <alignment vertical="center"/>
    </xf>
    <xf numFmtId="177" fontId="9" fillId="0" borderId="10" xfId="48" applyNumberFormat="1" applyFont="1" applyBorder="1" applyAlignment="1">
      <alignment vertical="center"/>
    </xf>
    <xf numFmtId="177" fontId="9" fillId="0" borderId="61" xfId="48" applyNumberFormat="1" applyFont="1" applyBorder="1" applyAlignment="1">
      <alignment vertical="center"/>
    </xf>
    <xf numFmtId="177" fontId="47" fillId="0" borderId="11" xfId="48" applyNumberFormat="1" applyFont="1" applyBorder="1" applyAlignment="1">
      <alignment horizontal="center"/>
    </xf>
    <xf numFmtId="177" fontId="47" fillId="0" borderId="66" xfId="48" applyNumberFormat="1" applyFont="1" applyBorder="1" applyAlignment="1">
      <alignment horizontal="center"/>
    </xf>
    <xf numFmtId="177" fontId="48" fillId="0" borderId="13" xfId="48" applyNumberFormat="1" applyFont="1" applyBorder="1" applyAlignment="1">
      <alignment horizontal="center"/>
    </xf>
    <xf numFmtId="177" fontId="9" fillId="0" borderId="67" xfId="48" applyNumberFormat="1" applyFont="1" applyBorder="1" applyAlignment="1">
      <alignment vertical="center"/>
    </xf>
    <xf numFmtId="177" fontId="9" fillId="0" borderId="68" xfId="48" applyNumberFormat="1" applyFont="1" applyBorder="1" applyAlignment="1">
      <alignment vertical="center"/>
    </xf>
    <xf numFmtId="177" fontId="2" fillId="0" borderId="69" xfId="48" applyNumberFormat="1" applyFont="1" applyBorder="1" applyAlignment="1">
      <alignment vertical="center"/>
    </xf>
    <xf numFmtId="177" fontId="2" fillId="0" borderId="48" xfId="48" applyNumberFormat="1" applyFont="1" applyBorder="1" applyAlignment="1">
      <alignment vertical="center"/>
    </xf>
    <xf numFmtId="177" fontId="2" fillId="0" borderId="70" xfId="48" applyNumberFormat="1" applyFont="1" applyBorder="1" applyAlignment="1">
      <alignment vertical="center"/>
    </xf>
    <xf numFmtId="177" fontId="2" fillId="0" borderId="47" xfId="48" applyNumberFormat="1" applyFont="1" applyBorder="1" applyAlignment="1">
      <alignment vertical="center"/>
    </xf>
    <xf numFmtId="177" fontId="2" fillId="0" borderId="45" xfId="48" applyNumberFormat="1" applyFont="1" applyBorder="1" applyAlignment="1">
      <alignment vertical="center"/>
    </xf>
    <xf numFmtId="177" fontId="2" fillId="0" borderId="46" xfId="48" applyNumberFormat="1" applyFont="1" applyBorder="1" applyAlignment="1">
      <alignment vertical="center"/>
    </xf>
    <xf numFmtId="177" fontId="2" fillId="0" borderId="44" xfId="48" applyNumberFormat="1" applyFont="1" applyBorder="1" applyAlignment="1">
      <alignment vertical="center"/>
    </xf>
    <xf numFmtId="177" fontId="2" fillId="0" borderId="49" xfId="48" applyNumberFormat="1" applyFont="1" applyBorder="1" applyAlignment="1">
      <alignment vertical="center"/>
    </xf>
    <xf numFmtId="177" fontId="2" fillId="0" borderId="71" xfId="48" applyNumberFormat="1" applyFont="1" applyBorder="1" applyAlignment="1">
      <alignment vertical="center"/>
    </xf>
    <xf numFmtId="177" fontId="0" fillId="0" borderId="0" xfId="0" applyNumberFormat="1" applyFont="1" applyAlignment="1">
      <alignment/>
    </xf>
    <xf numFmtId="177" fontId="47" fillId="0" borderId="49" xfId="0" applyNumberFormat="1" applyFont="1" applyBorder="1" applyAlignment="1">
      <alignment horizontal="center"/>
    </xf>
    <xf numFmtId="177" fontId="47" fillId="0" borderId="72" xfId="0" applyNumberFormat="1" applyFont="1" applyBorder="1" applyAlignment="1">
      <alignment horizontal="center"/>
    </xf>
    <xf numFmtId="177" fontId="48" fillId="0" borderId="46" xfId="0" applyNumberFormat="1" applyFont="1" applyBorder="1" applyAlignment="1">
      <alignment horizontal="center"/>
    </xf>
    <xf numFmtId="177" fontId="9" fillId="0" borderId="14" xfId="64" applyNumberFormat="1" applyFont="1" applyBorder="1">
      <alignment vertical="center"/>
      <protection/>
    </xf>
    <xf numFmtId="177" fontId="9" fillId="0" borderId="57" xfId="64" applyNumberFormat="1" applyFont="1" applyBorder="1">
      <alignment vertical="center"/>
      <protection/>
    </xf>
    <xf numFmtId="177" fontId="9" fillId="0" borderId="69" xfId="64" applyNumberFormat="1" applyFont="1" applyBorder="1">
      <alignment vertical="center"/>
      <protection/>
    </xf>
    <xf numFmtId="177" fontId="9" fillId="0" borderId="52" xfId="64" applyNumberFormat="1" applyFont="1" applyBorder="1">
      <alignment vertical="center"/>
      <protection/>
    </xf>
    <xf numFmtId="177" fontId="9" fillId="0" borderId="70" xfId="64" applyNumberFormat="1" applyFont="1" applyBorder="1">
      <alignment vertical="center"/>
      <protection/>
    </xf>
    <xf numFmtId="177" fontId="9" fillId="0" borderId="37" xfId="64" applyNumberFormat="1" applyFont="1" applyBorder="1">
      <alignment vertical="center"/>
      <protection/>
    </xf>
    <xf numFmtId="177" fontId="9" fillId="0" borderId="73" xfId="64" applyNumberFormat="1" applyFont="1" applyBorder="1">
      <alignment vertical="center"/>
      <protection/>
    </xf>
    <xf numFmtId="177" fontId="8" fillId="0" borderId="74" xfId="48" applyNumberFormat="1" applyFont="1" applyBorder="1" applyAlignment="1">
      <alignment horizontal="center" vertical="center" wrapText="1"/>
    </xf>
    <xf numFmtId="177" fontId="6" fillId="0" borderId="0" xfId="48" applyNumberFormat="1" applyFont="1" applyAlignment="1">
      <alignment vertical="center"/>
    </xf>
    <xf numFmtId="177" fontId="47" fillId="0" borderId="12" xfId="48" applyNumberFormat="1" applyFont="1" applyBorder="1" applyAlignment="1">
      <alignment horizontal="center" shrinkToFit="1"/>
    </xf>
    <xf numFmtId="177" fontId="48" fillId="0" borderId="24" xfId="48" applyNumberFormat="1" applyFont="1" applyBorder="1" applyAlignment="1">
      <alignment shrinkToFit="1"/>
    </xf>
    <xf numFmtId="177" fontId="48" fillId="0" borderId="66" xfId="48" applyNumberFormat="1" applyFont="1" applyBorder="1" applyAlignment="1">
      <alignment shrinkToFit="1"/>
    </xf>
    <xf numFmtId="177" fontId="48" fillId="0" borderId="13" xfId="48" applyNumberFormat="1" applyFont="1" applyBorder="1" applyAlignment="1">
      <alignment shrinkToFit="1"/>
    </xf>
    <xf numFmtId="177" fontId="48" fillId="0" borderId="25" xfId="48" applyNumberFormat="1" applyFont="1" applyBorder="1" applyAlignment="1">
      <alignment shrinkToFit="1"/>
    </xf>
    <xf numFmtId="177" fontId="48" fillId="0" borderId="36" xfId="48" applyNumberFormat="1" applyFont="1" applyBorder="1" applyAlignment="1">
      <alignment shrinkToFit="1"/>
    </xf>
    <xf numFmtId="177" fontId="48" fillId="0" borderId="17" xfId="48" applyNumberFormat="1" applyFont="1" applyBorder="1" applyAlignment="1">
      <alignment shrinkToFit="1"/>
    </xf>
    <xf numFmtId="177" fontId="48" fillId="0" borderId="75" xfId="48" applyNumberFormat="1" applyFont="1" applyBorder="1" applyAlignment="1">
      <alignment shrinkToFit="1"/>
    </xf>
    <xf numFmtId="177" fontId="48" fillId="0" borderId="76" xfId="48" applyNumberFormat="1" applyFont="1" applyBorder="1" applyAlignment="1">
      <alignment shrinkToFit="1"/>
    </xf>
    <xf numFmtId="177" fontId="48" fillId="0" borderId="50" xfId="48" applyNumberFormat="1" applyFont="1" applyBorder="1" applyAlignment="1">
      <alignment shrinkToFit="1"/>
    </xf>
    <xf numFmtId="177" fontId="48" fillId="0" borderId="77" xfId="48" applyNumberFormat="1" applyFont="1" applyBorder="1" applyAlignment="1">
      <alignment shrinkToFit="1"/>
    </xf>
    <xf numFmtId="177" fontId="48" fillId="0" borderId="15" xfId="48" applyNumberFormat="1" applyFont="1" applyBorder="1" applyAlignment="1">
      <alignment shrinkToFit="1"/>
    </xf>
    <xf numFmtId="177" fontId="48" fillId="0" borderId="16" xfId="48" applyNumberFormat="1" applyFont="1" applyBorder="1" applyAlignment="1">
      <alignment shrinkToFit="1"/>
    </xf>
    <xf numFmtId="177" fontId="48" fillId="0" borderId="52" xfId="48" applyNumberFormat="1" applyFont="1" applyBorder="1" applyAlignment="1">
      <alignment shrinkToFit="1"/>
    </xf>
    <xf numFmtId="177" fontId="48" fillId="0" borderId="12" xfId="48" applyNumberFormat="1" applyFont="1" applyBorder="1" applyAlignment="1">
      <alignment shrinkToFit="1"/>
    </xf>
    <xf numFmtId="177" fontId="48" fillId="0" borderId="30" xfId="48" applyNumberFormat="1" applyFont="1" applyBorder="1" applyAlignment="1">
      <alignment shrinkToFit="1"/>
    </xf>
    <xf numFmtId="177" fontId="48" fillId="0" borderId="0" xfId="48" applyNumberFormat="1" applyFont="1" applyBorder="1" applyAlignment="1">
      <alignment shrinkToFit="1"/>
    </xf>
    <xf numFmtId="177" fontId="48" fillId="0" borderId="23" xfId="48" applyNumberFormat="1" applyFont="1" applyBorder="1" applyAlignment="1">
      <alignment shrinkToFit="1"/>
    </xf>
    <xf numFmtId="177" fontId="48" fillId="0" borderId="27" xfId="48" applyNumberFormat="1" applyFont="1" applyBorder="1" applyAlignment="1">
      <alignment shrinkToFit="1"/>
    </xf>
    <xf numFmtId="177" fontId="48" fillId="0" borderId="20" xfId="48" applyNumberFormat="1" applyFont="1" applyBorder="1" applyAlignment="1">
      <alignment shrinkToFit="1"/>
    </xf>
    <xf numFmtId="177" fontId="48" fillId="0" borderId="19" xfId="48" applyNumberFormat="1" applyFont="1" applyBorder="1" applyAlignment="1">
      <alignment shrinkToFit="1"/>
    </xf>
    <xf numFmtId="177" fontId="48" fillId="0" borderId="40" xfId="48" applyNumberFormat="1" applyFont="1" applyBorder="1" applyAlignment="1">
      <alignment shrinkToFit="1"/>
    </xf>
    <xf numFmtId="177" fontId="48" fillId="0" borderId="28" xfId="48" applyNumberFormat="1" applyFont="1" applyBorder="1" applyAlignment="1">
      <alignment shrinkToFit="1"/>
    </xf>
    <xf numFmtId="177" fontId="48" fillId="0" borderId="51" xfId="48" applyNumberFormat="1" applyFont="1" applyBorder="1" applyAlignment="1">
      <alignment shrinkToFit="1"/>
    </xf>
    <xf numFmtId="177" fontId="9" fillId="0" borderId="42" xfId="48" applyNumberFormat="1" applyFont="1" applyBorder="1" applyAlignment="1">
      <alignment vertical="center" shrinkToFit="1"/>
    </xf>
    <xf numFmtId="177" fontId="9" fillId="0" borderId="31" xfId="48" applyNumberFormat="1" applyFont="1" applyBorder="1" applyAlignment="1">
      <alignment vertical="center" shrinkToFit="1"/>
    </xf>
    <xf numFmtId="177" fontId="48" fillId="0" borderId="32" xfId="48" applyNumberFormat="1" applyFont="1" applyBorder="1" applyAlignment="1">
      <alignment shrinkToFit="1"/>
    </xf>
    <xf numFmtId="177" fontId="9" fillId="0" borderId="40" xfId="48" applyNumberFormat="1" applyFont="1" applyBorder="1" applyAlignment="1">
      <alignment vertical="center" shrinkToFit="1"/>
    </xf>
    <xf numFmtId="177" fontId="9" fillId="0" borderId="28" xfId="48" applyNumberFormat="1" applyFont="1" applyBorder="1" applyAlignment="1">
      <alignment vertical="center" shrinkToFit="1"/>
    </xf>
    <xf numFmtId="177" fontId="9" fillId="0" borderId="35" xfId="48" applyNumberFormat="1" applyFont="1" applyBorder="1" applyAlignment="1">
      <alignment vertical="center" shrinkToFit="1"/>
    </xf>
    <xf numFmtId="177" fontId="9" fillId="0" borderId="22" xfId="48" applyNumberFormat="1" applyFont="1" applyBorder="1" applyAlignment="1">
      <alignment vertical="center" shrinkToFit="1"/>
    </xf>
    <xf numFmtId="177" fontId="48" fillId="0" borderId="11" xfId="48" applyNumberFormat="1" applyFont="1" applyBorder="1" applyAlignment="1">
      <alignment shrinkToFit="1"/>
    </xf>
    <xf numFmtId="177" fontId="48" fillId="0" borderId="54" xfId="48" applyNumberFormat="1" applyFont="1" applyBorder="1" applyAlignment="1">
      <alignment shrinkToFit="1"/>
    </xf>
    <xf numFmtId="177" fontId="48" fillId="0" borderId="78" xfId="48" applyNumberFormat="1" applyFont="1" applyBorder="1" applyAlignment="1">
      <alignment shrinkToFit="1"/>
    </xf>
    <xf numFmtId="177" fontId="9" fillId="0" borderId="16" xfId="48" applyNumberFormat="1" applyFont="1" applyBorder="1" applyAlignment="1">
      <alignment vertical="center" shrinkToFit="1"/>
    </xf>
    <xf numFmtId="177" fontId="9" fillId="0" borderId="17" xfId="48" applyNumberFormat="1" applyFont="1" applyBorder="1" applyAlignment="1">
      <alignment vertical="center" shrinkToFit="1"/>
    </xf>
    <xf numFmtId="177" fontId="48" fillId="0" borderId="79" xfId="48" applyNumberFormat="1" applyFont="1" applyBorder="1" applyAlignment="1">
      <alignment shrinkToFit="1"/>
    </xf>
    <xf numFmtId="177" fontId="48" fillId="0" borderId="29" xfId="48" applyNumberFormat="1" applyFont="1" applyBorder="1" applyAlignment="1">
      <alignment shrinkToFit="1"/>
    </xf>
    <xf numFmtId="177" fontId="48" fillId="0" borderId="21" xfId="48" applyNumberFormat="1" applyFont="1" applyBorder="1" applyAlignment="1">
      <alignment shrinkToFit="1"/>
    </xf>
    <xf numFmtId="177" fontId="48" fillId="0" borderId="15" xfId="48" applyNumberFormat="1" applyFont="1" applyBorder="1" applyAlignment="1">
      <alignment/>
    </xf>
    <xf numFmtId="177" fontId="48" fillId="0" borderId="0" xfId="48" applyNumberFormat="1" applyFont="1" applyAlignment="1">
      <alignment/>
    </xf>
    <xf numFmtId="177" fontId="48" fillId="0" borderId="71" xfId="48" applyNumberFormat="1" applyFont="1" applyBorder="1" applyAlignment="1">
      <alignment/>
    </xf>
    <xf numFmtId="177" fontId="48" fillId="0" borderId="65" xfId="48" applyNumberFormat="1" applyFont="1" applyBorder="1" applyAlignment="1">
      <alignment/>
    </xf>
    <xf numFmtId="177" fontId="48" fillId="0" borderId="34" xfId="48" applyNumberFormat="1" applyFont="1" applyBorder="1" applyAlignment="1">
      <alignment/>
    </xf>
    <xf numFmtId="177" fontId="48" fillId="0" borderId="75" xfId="48" applyNumberFormat="1" applyFont="1" applyBorder="1" applyAlignment="1">
      <alignment/>
    </xf>
    <xf numFmtId="177" fontId="9" fillId="0" borderId="35" xfId="48" applyNumberFormat="1" applyFont="1" applyBorder="1" applyAlignment="1">
      <alignment vertical="center"/>
    </xf>
    <xf numFmtId="177" fontId="9" fillId="0" borderId="22" xfId="48" applyNumberFormat="1" applyFont="1" applyBorder="1" applyAlignment="1">
      <alignment vertical="center"/>
    </xf>
    <xf numFmtId="177" fontId="47" fillId="0" borderId="45" xfId="0" applyNumberFormat="1" applyFont="1" applyBorder="1" applyAlignment="1">
      <alignment horizontal="center" shrinkToFit="1"/>
    </xf>
    <xf numFmtId="177" fontId="49" fillId="0" borderId="24" xfId="0" applyNumberFormat="1" applyFont="1" applyBorder="1" applyAlignment="1">
      <alignment/>
    </xf>
    <xf numFmtId="177" fontId="49" fillId="0" borderId="66" xfId="0" applyNumberFormat="1" applyFont="1" applyBorder="1" applyAlignment="1">
      <alignment/>
    </xf>
    <xf numFmtId="177" fontId="49" fillId="0" borderId="13" xfId="0" applyNumberFormat="1" applyFont="1" applyBorder="1" applyAlignment="1">
      <alignment/>
    </xf>
    <xf numFmtId="177" fontId="49" fillId="0" borderId="25" xfId="0" applyNumberFormat="1" applyFont="1" applyBorder="1" applyAlignment="1">
      <alignment/>
    </xf>
    <xf numFmtId="177" fontId="49" fillId="0" borderId="36" xfId="0" applyNumberFormat="1" applyFont="1" applyBorder="1" applyAlignment="1">
      <alignment/>
    </xf>
    <xf numFmtId="177" fontId="49" fillId="0" borderId="17" xfId="0" applyNumberFormat="1" applyFont="1" applyBorder="1" applyAlignment="1">
      <alignment/>
    </xf>
    <xf numFmtId="177" fontId="49" fillId="0" borderId="27" xfId="0" applyNumberFormat="1" applyFont="1" applyBorder="1" applyAlignment="1">
      <alignment/>
    </xf>
    <xf numFmtId="177" fontId="49" fillId="0" borderId="16" xfId="0" applyNumberFormat="1" applyFont="1" applyBorder="1" applyAlignment="1">
      <alignment/>
    </xf>
    <xf numFmtId="177" fontId="49" fillId="0" borderId="0" xfId="0" applyNumberFormat="1" applyFont="1" applyBorder="1" applyAlignment="1">
      <alignment/>
    </xf>
    <xf numFmtId="177" fontId="49" fillId="0" borderId="75" xfId="0" applyNumberFormat="1" applyFont="1" applyBorder="1" applyAlignment="1">
      <alignment/>
    </xf>
    <xf numFmtId="177" fontId="49" fillId="0" borderId="80" xfId="0" applyNumberFormat="1" applyFont="1" applyBorder="1" applyAlignment="1">
      <alignment/>
    </xf>
    <xf numFmtId="177" fontId="49" fillId="0" borderId="35" xfId="0" applyNumberFormat="1" applyFont="1" applyBorder="1" applyAlignment="1">
      <alignment/>
    </xf>
    <xf numFmtId="177" fontId="49" fillId="0" borderId="58" xfId="0" applyNumberFormat="1" applyFont="1" applyBorder="1" applyAlignment="1">
      <alignment/>
    </xf>
    <xf numFmtId="177" fontId="49" fillId="0" borderId="22" xfId="0" applyNumberFormat="1" applyFont="1" applyBorder="1" applyAlignment="1">
      <alignment/>
    </xf>
    <xf numFmtId="177" fontId="49" fillId="0" borderId="52" xfId="0" applyNumberFormat="1" applyFont="1" applyBorder="1" applyAlignment="1">
      <alignment/>
    </xf>
    <xf numFmtId="177" fontId="49" fillId="0" borderId="12" xfId="0" applyNumberFormat="1" applyFont="1" applyBorder="1" applyAlignment="1">
      <alignment/>
    </xf>
    <xf numFmtId="177" fontId="49" fillId="0" borderId="30" xfId="0" applyNumberFormat="1" applyFont="1" applyBorder="1" applyAlignment="1">
      <alignment/>
    </xf>
    <xf numFmtId="177" fontId="49" fillId="0" borderId="23" xfId="0" applyNumberFormat="1" applyFont="1" applyBorder="1" applyAlignment="1">
      <alignment/>
    </xf>
    <xf numFmtId="177" fontId="49" fillId="0" borderId="15" xfId="0" applyNumberFormat="1" applyFont="1" applyBorder="1" applyAlignment="1">
      <alignment/>
    </xf>
    <xf numFmtId="177" fontId="49" fillId="0" borderId="29" xfId="0" applyNumberFormat="1" applyFont="1" applyBorder="1" applyAlignment="1">
      <alignment/>
    </xf>
    <xf numFmtId="177" fontId="49" fillId="0" borderId="20" xfId="0" applyNumberFormat="1" applyFont="1" applyBorder="1" applyAlignment="1">
      <alignment/>
    </xf>
    <xf numFmtId="177" fontId="49" fillId="0" borderId="19" xfId="0" applyNumberFormat="1" applyFont="1" applyBorder="1" applyAlignment="1">
      <alignment/>
    </xf>
    <xf numFmtId="177" fontId="49" fillId="0" borderId="26" xfId="0" applyNumberFormat="1" applyFont="1" applyBorder="1" applyAlignment="1">
      <alignment/>
    </xf>
    <xf numFmtId="177" fontId="49" fillId="0" borderId="32" xfId="0" applyNumberFormat="1" applyFont="1" applyBorder="1" applyAlignment="1">
      <alignment/>
    </xf>
    <xf numFmtId="177" fontId="49" fillId="0" borderId="21" xfId="0" applyNumberFormat="1" applyFont="1" applyBorder="1" applyAlignment="1">
      <alignment/>
    </xf>
    <xf numFmtId="177" fontId="49" fillId="0" borderId="50" xfId="0" applyNumberFormat="1" applyFont="1" applyBorder="1" applyAlignment="1">
      <alignment/>
    </xf>
    <xf numFmtId="177" fontId="49" fillId="0" borderId="51" xfId="0" applyNumberFormat="1" applyFont="1" applyBorder="1" applyAlignment="1">
      <alignment/>
    </xf>
    <xf numFmtId="177" fontId="8" fillId="0" borderId="37" xfId="64" applyNumberFormat="1" applyFont="1" applyBorder="1">
      <alignment vertical="center"/>
      <protection/>
    </xf>
    <xf numFmtId="177" fontId="8" fillId="0" borderId="38" xfId="64" applyNumberFormat="1" applyFont="1" applyBorder="1">
      <alignment vertical="center"/>
      <protection/>
    </xf>
    <xf numFmtId="177" fontId="8" fillId="0" borderId="27" xfId="64" applyNumberFormat="1" applyFont="1" applyBorder="1">
      <alignment vertical="center"/>
      <protection/>
    </xf>
    <xf numFmtId="177" fontId="8" fillId="0" borderId="42" xfId="64" applyNumberFormat="1" applyFont="1" applyBorder="1">
      <alignment vertical="center"/>
      <protection/>
    </xf>
    <xf numFmtId="177" fontId="8" fillId="0" borderId="31" xfId="64" applyNumberFormat="1" applyFont="1" applyBorder="1">
      <alignment vertical="center"/>
      <protection/>
    </xf>
    <xf numFmtId="177" fontId="8" fillId="0" borderId="24" xfId="64" applyNumberFormat="1" applyFont="1" applyBorder="1">
      <alignment vertical="center"/>
      <protection/>
    </xf>
    <xf numFmtId="177" fontId="8" fillId="0" borderId="25" xfId="64" applyNumberFormat="1" applyFont="1" applyBorder="1">
      <alignment vertical="center"/>
      <protection/>
    </xf>
    <xf numFmtId="177" fontId="8" fillId="0" borderId="32" xfId="64" applyNumberFormat="1" applyFont="1" applyBorder="1">
      <alignment vertical="center"/>
      <protection/>
    </xf>
    <xf numFmtId="177" fontId="8" fillId="0" borderId="40" xfId="64" applyNumberFormat="1" applyFont="1" applyBorder="1">
      <alignment vertical="center"/>
      <protection/>
    </xf>
    <xf numFmtId="177" fontId="8" fillId="0" borderId="28" xfId="64" applyNumberFormat="1" applyFont="1" applyBorder="1">
      <alignment vertical="center"/>
      <protection/>
    </xf>
    <xf numFmtId="177" fontId="8" fillId="0" borderId="53" xfId="64" applyNumberFormat="1" applyFont="1" applyBorder="1">
      <alignment vertical="center"/>
      <protection/>
    </xf>
    <xf numFmtId="177" fontId="8" fillId="0" borderId="35" xfId="64" applyNumberFormat="1" applyFont="1" applyBorder="1">
      <alignment vertical="center"/>
      <protection/>
    </xf>
    <xf numFmtId="177" fontId="8" fillId="0" borderId="22" xfId="64" applyNumberFormat="1" applyFont="1" applyBorder="1">
      <alignment vertical="center"/>
      <protection/>
    </xf>
    <xf numFmtId="177" fontId="8" fillId="0" borderId="45" xfId="64" applyNumberFormat="1" applyFont="1" applyBorder="1">
      <alignment vertical="center"/>
      <protection/>
    </xf>
    <xf numFmtId="177" fontId="8" fillId="0" borderId="46" xfId="64" applyNumberFormat="1" applyFont="1" applyBorder="1">
      <alignment vertical="center"/>
      <protection/>
    </xf>
    <xf numFmtId="177" fontId="8" fillId="0" borderId="49" xfId="64" applyNumberFormat="1" applyFont="1" applyBorder="1">
      <alignment vertical="center"/>
      <protection/>
    </xf>
    <xf numFmtId="177" fontId="8" fillId="0" borderId="71" xfId="64" applyNumberFormat="1" applyFont="1" applyBorder="1">
      <alignment vertical="center"/>
      <protection/>
    </xf>
    <xf numFmtId="177" fontId="49" fillId="0" borderId="81" xfId="0" applyNumberFormat="1" applyFont="1" applyBorder="1" applyAlignment="1">
      <alignment/>
    </xf>
    <xf numFmtId="177" fontId="49" fillId="0" borderId="65" xfId="0" applyNumberFormat="1" applyFont="1" applyBorder="1" applyAlignment="1">
      <alignment/>
    </xf>
    <xf numFmtId="177" fontId="49" fillId="0" borderId="64" xfId="0" applyNumberFormat="1" applyFont="1" applyBorder="1" applyAlignment="1">
      <alignment/>
    </xf>
    <xf numFmtId="177" fontId="49" fillId="0" borderId="82" xfId="0" applyNumberFormat="1" applyFont="1" applyBorder="1" applyAlignment="1">
      <alignment/>
    </xf>
    <xf numFmtId="177" fontId="49" fillId="0" borderId="11" xfId="0" applyNumberFormat="1" applyFont="1" applyBorder="1" applyAlignment="1">
      <alignment/>
    </xf>
    <xf numFmtId="177" fontId="49" fillId="0" borderId="79" xfId="0" applyNumberFormat="1" applyFont="1" applyBorder="1" applyAlignment="1">
      <alignment/>
    </xf>
    <xf numFmtId="177" fontId="49" fillId="0" borderId="80" xfId="0" applyNumberFormat="1" applyFont="1" applyBorder="1" applyAlignment="1">
      <alignment vertical="center"/>
    </xf>
    <xf numFmtId="177" fontId="49" fillId="0" borderId="22" xfId="0" applyNumberFormat="1" applyFont="1" applyBorder="1" applyAlignment="1">
      <alignment vertical="center"/>
    </xf>
    <xf numFmtId="177" fontId="9" fillId="0" borderId="39" xfId="64" applyNumberFormat="1" applyFont="1" applyBorder="1">
      <alignment vertical="center"/>
      <protection/>
    </xf>
    <xf numFmtId="177" fontId="2" fillId="0" borderId="0" xfId="48" applyNumberFormat="1" applyFont="1" applyAlignment="1">
      <alignment horizontal="right" vertical="center" shrinkToFit="1"/>
    </xf>
    <xf numFmtId="177" fontId="2" fillId="0" borderId="32" xfId="48" applyNumberFormat="1" applyFont="1" applyBorder="1" applyAlignment="1">
      <alignment vertical="center"/>
    </xf>
    <xf numFmtId="177" fontId="49" fillId="0" borderId="25" xfId="0" applyNumberFormat="1" applyFont="1" applyBorder="1" applyAlignment="1">
      <alignment shrinkToFit="1"/>
    </xf>
    <xf numFmtId="177" fontId="49" fillId="0" borderId="16" xfId="0" applyNumberFormat="1" applyFont="1" applyBorder="1" applyAlignment="1">
      <alignment shrinkToFit="1"/>
    </xf>
    <xf numFmtId="177" fontId="8" fillId="0" borderId="83" xfId="64" applyNumberFormat="1" applyFont="1" applyBorder="1" applyAlignment="1">
      <alignment vertical="center" shrinkToFit="1"/>
      <protection/>
    </xf>
    <xf numFmtId="177" fontId="8" fillId="0" borderId="45" xfId="64" applyNumberFormat="1" applyFont="1" applyBorder="1" applyAlignment="1">
      <alignment vertical="center" shrinkToFit="1"/>
      <protection/>
    </xf>
    <xf numFmtId="177" fontId="8" fillId="0" borderId="47" xfId="64" applyNumberFormat="1" applyFont="1" applyBorder="1" applyAlignment="1">
      <alignment vertical="center" shrinkToFit="1"/>
      <protection/>
    </xf>
    <xf numFmtId="177" fontId="47" fillId="0" borderId="48" xfId="48" applyNumberFormat="1" applyFont="1" applyBorder="1" applyAlignment="1">
      <alignment vertical="center" readingOrder="1"/>
    </xf>
    <xf numFmtId="177" fontId="47" fillId="0" borderId="70" xfId="48" applyNumberFormat="1" applyFont="1" applyBorder="1" applyAlignment="1">
      <alignment vertical="center" readingOrder="1"/>
    </xf>
    <xf numFmtId="177" fontId="47" fillId="0" borderId="59" xfId="48" applyNumberFormat="1" applyFont="1" applyBorder="1" applyAlignment="1">
      <alignment vertical="center" readingOrder="1"/>
    </xf>
    <xf numFmtId="177" fontId="2" fillId="0" borderId="73" xfId="48" applyNumberFormat="1" applyFont="1" applyBorder="1" applyAlignment="1">
      <alignment vertical="center" shrinkToFit="1"/>
    </xf>
    <xf numFmtId="177" fontId="2" fillId="0" borderId="84" xfId="48" applyNumberFormat="1" applyFont="1" applyBorder="1" applyAlignment="1">
      <alignment vertical="center" shrinkToFit="1"/>
    </xf>
    <xf numFmtId="177" fontId="2" fillId="0" borderId="62" xfId="48" applyNumberFormat="1" applyFont="1" applyBorder="1" applyAlignment="1">
      <alignment vertical="center" shrinkToFit="1"/>
    </xf>
    <xf numFmtId="177" fontId="2" fillId="0" borderId="71" xfId="48" applyNumberFormat="1" applyFont="1" applyBorder="1" applyAlignment="1">
      <alignment vertical="center"/>
    </xf>
    <xf numFmtId="177" fontId="2" fillId="0" borderId="65" xfId="48" applyNumberFormat="1" applyFont="1" applyBorder="1" applyAlignment="1">
      <alignment vertical="center"/>
    </xf>
    <xf numFmtId="177" fontId="2" fillId="0" borderId="34" xfId="48" applyNumberFormat="1" applyFont="1" applyBorder="1" applyAlignment="1">
      <alignment vertical="center"/>
    </xf>
    <xf numFmtId="177" fontId="2" fillId="0" borderId="60" xfId="48" applyNumberFormat="1" applyFont="1" applyBorder="1" applyAlignment="1">
      <alignment vertical="center"/>
    </xf>
    <xf numFmtId="177" fontId="2" fillId="0" borderId="35" xfId="48" applyNumberFormat="1" applyFont="1" applyBorder="1" applyAlignment="1">
      <alignment vertical="center"/>
    </xf>
    <xf numFmtId="177" fontId="2" fillId="0" borderId="22" xfId="48" applyNumberFormat="1" applyFont="1" applyBorder="1" applyAlignment="1">
      <alignment vertical="center"/>
    </xf>
    <xf numFmtId="177" fontId="2" fillId="0" borderId="25" xfId="48" applyNumberFormat="1" applyFont="1" applyBorder="1" applyAlignment="1">
      <alignment vertical="center"/>
    </xf>
    <xf numFmtId="177" fontId="2" fillId="0" borderId="31" xfId="48" applyNumberFormat="1" applyFont="1" applyBorder="1" applyAlignment="1">
      <alignment vertical="center"/>
    </xf>
    <xf numFmtId="177" fontId="2" fillId="0" borderId="10" xfId="48" applyNumberFormat="1" applyFont="1" applyBorder="1" applyAlignment="1">
      <alignment vertical="center" textRotation="255"/>
    </xf>
    <xf numFmtId="177" fontId="47" fillId="0" borderId="14" xfId="48" applyNumberFormat="1" applyFont="1" applyBorder="1" applyAlignment="1">
      <alignment vertical="center" textRotation="255"/>
    </xf>
    <xf numFmtId="177" fontId="2" fillId="0" borderId="85" xfId="48" applyNumberFormat="1" applyFont="1" applyBorder="1" applyAlignment="1">
      <alignment vertical="center" textRotation="255"/>
    </xf>
    <xf numFmtId="177" fontId="2" fillId="0" borderId="61" xfId="48" applyNumberFormat="1" applyFont="1" applyBorder="1" applyAlignment="1">
      <alignment vertical="center" textRotation="255"/>
    </xf>
    <xf numFmtId="177" fontId="2" fillId="0" borderId="57" xfId="48" applyNumberFormat="1" applyFont="1" applyBorder="1" applyAlignment="1">
      <alignment vertical="center" textRotation="255"/>
    </xf>
    <xf numFmtId="177" fontId="2" fillId="0" borderId="0" xfId="48" applyNumberFormat="1" applyFont="1" applyAlignment="1">
      <alignment horizontal="center" vertical="center"/>
    </xf>
    <xf numFmtId="177" fontId="2" fillId="0" borderId="47" xfId="48" applyNumberFormat="1" applyFont="1" applyBorder="1" applyAlignment="1">
      <alignment horizontal="center" vertical="center"/>
    </xf>
    <xf numFmtId="177" fontId="2" fillId="0" borderId="45" xfId="48" applyNumberFormat="1" applyFont="1" applyBorder="1" applyAlignment="1">
      <alignment horizontal="center" vertical="center"/>
    </xf>
    <xf numFmtId="177" fontId="2" fillId="0" borderId="46" xfId="48" applyNumberFormat="1" applyFont="1" applyBorder="1" applyAlignment="1">
      <alignment horizontal="center" vertical="center"/>
    </xf>
    <xf numFmtId="177" fontId="2" fillId="0" borderId="82" xfId="48" applyNumberFormat="1" applyFont="1" applyBorder="1" applyAlignment="1">
      <alignment vertical="center" textRotation="255"/>
    </xf>
    <xf numFmtId="177" fontId="2" fillId="0" borderId="59" xfId="48" applyNumberFormat="1" applyFont="1" applyBorder="1" applyAlignment="1">
      <alignment vertical="center" textRotation="255"/>
    </xf>
    <xf numFmtId="177" fontId="2" fillId="0" borderId="62" xfId="48" applyNumberFormat="1" applyFont="1" applyBorder="1" applyAlignment="1">
      <alignment vertical="center" textRotation="255"/>
    </xf>
    <xf numFmtId="177" fontId="2" fillId="0" borderId="85" xfId="48" applyNumberFormat="1" applyFont="1" applyBorder="1" applyAlignment="1">
      <alignment vertical="center" textRotation="255" shrinkToFit="1"/>
    </xf>
    <xf numFmtId="177" fontId="2" fillId="0" borderId="61" xfId="48" applyNumberFormat="1" applyFont="1" applyBorder="1" applyAlignment="1">
      <alignment vertical="center" textRotation="255" shrinkToFit="1"/>
    </xf>
    <xf numFmtId="177" fontId="2" fillId="0" borderId="57" xfId="48" applyNumberFormat="1" applyFont="1" applyBorder="1" applyAlignment="1">
      <alignment vertical="center" textRotation="255" shrinkToFit="1"/>
    </xf>
    <xf numFmtId="177" fontId="2" fillId="0" borderId="78" xfId="48" applyNumberFormat="1" applyFont="1" applyBorder="1" applyAlignment="1">
      <alignment vertical="center"/>
    </xf>
    <xf numFmtId="177" fontId="2" fillId="0" borderId="75" xfId="48" applyNumberFormat="1" applyFont="1" applyBorder="1" applyAlignment="1">
      <alignment vertical="center"/>
    </xf>
    <xf numFmtId="177" fontId="2" fillId="0" borderId="76" xfId="48" applyNumberFormat="1" applyFont="1" applyBorder="1" applyAlignment="1">
      <alignment vertical="center"/>
    </xf>
    <xf numFmtId="177" fontId="9" fillId="0" borderId="82" xfId="48" applyNumberFormat="1" applyFont="1" applyBorder="1" applyAlignment="1">
      <alignment horizontal="center" vertical="center" textRotation="255"/>
    </xf>
    <xf numFmtId="177" fontId="9" fillId="0" borderId="59" xfId="48" applyNumberFormat="1" applyFont="1" applyBorder="1" applyAlignment="1">
      <alignment horizontal="center" vertical="center" textRotation="255"/>
    </xf>
    <xf numFmtId="177" fontId="9" fillId="0" borderId="67" xfId="48" applyNumberFormat="1" applyFont="1" applyBorder="1" applyAlignment="1">
      <alignment horizontal="center" vertical="center" textRotation="255"/>
    </xf>
    <xf numFmtId="177" fontId="9" fillId="0" borderId="41" xfId="48" applyNumberFormat="1" applyFont="1" applyBorder="1" applyAlignment="1">
      <alignment horizontal="left" vertical="center"/>
    </xf>
    <xf numFmtId="177" fontId="9" fillId="0" borderId="31" xfId="48" applyNumberFormat="1" applyFont="1" applyBorder="1" applyAlignment="1">
      <alignment horizontal="left" vertical="center"/>
    </xf>
    <xf numFmtId="177" fontId="8" fillId="0" borderId="0" xfId="48" applyNumberFormat="1" applyFont="1" applyAlignment="1">
      <alignment horizontal="center" vertical="center"/>
    </xf>
    <xf numFmtId="177" fontId="47" fillId="0" borderId="0" xfId="48" applyNumberFormat="1" applyFont="1" applyBorder="1" applyAlignment="1">
      <alignment horizontal="right"/>
    </xf>
    <xf numFmtId="177" fontId="47" fillId="0" borderId="37" xfId="48" applyNumberFormat="1" applyFont="1" applyBorder="1" applyAlignment="1">
      <alignment horizontal="center"/>
    </xf>
    <xf numFmtId="177" fontId="47" fillId="0" borderId="52" xfId="48" applyNumberFormat="1" applyFont="1" applyBorder="1" applyAlignment="1">
      <alignment horizontal="center"/>
    </xf>
    <xf numFmtId="177" fontId="47" fillId="0" borderId="30" xfId="48" applyNumberFormat="1" applyFont="1" applyBorder="1" applyAlignment="1">
      <alignment horizontal="center"/>
    </xf>
    <xf numFmtId="177" fontId="9" fillId="0" borderId="10" xfId="48" applyNumberFormat="1" applyFont="1" applyBorder="1" applyAlignment="1">
      <alignment horizontal="center" vertical="center" textRotation="255"/>
    </xf>
    <xf numFmtId="177" fontId="9" fillId="0" borderId="14" xfId="48" applyNumberFormat="1" applyFont="1" applyBorder="1" applyAlignment="1">
      <alignment horizontal="center" vertical="center" textRotation="255"/>
    </xf>
    <xf numFmtId="177" fontId="9" fillId="0" borderId="55" xfId="48" applyNumberFormat="1" applyFont="1" applyBorder="1" applyAlignment="1">
      <alignment horizontal="center" vertical="center" textRotation="255"/>
    </xf>
    <xf numFmtId="177" fontId="9" fillId="0" borderId="62" xfId="48" applyNumberFormat="1" applyFont="1" applyBorder="1" applyAlignment="1">
      <alignment horizontal="center" vertical="center" textRotation="255"/>
    </xf>
    <xf numFmtId="177" fontId="9" fillId="0" borderId="18" xfId="48" applyNumberFormat="1" applyFont="1" applyBorder="1" applyAlignment="1">
      <alignment horizontal="center" vertical="center" textRotation="255"/>
    </xf>
    <xf numFmtId="177" fontId="9" fillId="0" borderId="78" xfId="48" applyNumberFormat="1" applyFont="1" applyBorder="1" applyAlignment="1">
      <alignment horizontal="left" vertical="center"/>
    </xf>
    <xf numFmtId="177" fontId="9" fillId="0" borderId="22" xfId="48" applyNumberFormat="1" applyFont="1" applyBorder="1" applyAlignment="1">
      <alignment horizontal="left" vertical="center"/>
    </xf>
    <xf numFmtId="177" fontId="10" fillId="0" borderId="0" xfId="48" applyNumberFormat="1" applyFont="1" applyAlignment="1">
      <alignment horizontal="center" vertical="center"/>
    </xf>
    <xf numFmtId="177" fontId="9" fillId="0" borderId="60" xfId="48" applyNumberFormat="1" applyFont="1" applyBorder="1" applyAlignment="1">
      <alignment horizontal="left" vertical="center"/>
    </xf>
    <xf numFmtId="177" fontId="9" fillId="0" borderId="35" xfId="48" applyNumberFormat="1" applyFont="1" applyBorder="1" applyAlignment="1">
      <alignment horizontal="left" vertical="center"/>
    </xf>
    <xf numFmtId="177" fontId="9" fillId="0" borderId="71" xfId="48" applyNumberFormat="1" applyFont="1" applyBorder="1" applyAlignment="1">
      <alignment horizontal="left" vertical="center"/>
    </xf>
    <xf numFmtId="177" fontId="9" fillId="0" borderId="65" xfId="48" applyNumberFormat="1" applyFont="1" applyBorder="1" applyAlignment="1">
      <alignment horizontal="left" vertical="center"/>
    </xf>
    <xf numFmtId="177" fontId="9" fillId="0" borderId="81" xfId="48" applyNumberFormat="1" applyFont="1" applyBorder="1" applyAlignment="1">
      <alignment horizontal="left" vertical="center"/>
    </xf>
    <xf numFmtId="177" fontId="9" fillId="0" borderId="80" xfId="48" applyNumberFormat="1" applyFont="1" applyBorder="1" applyAlignment="1">
      <alignment horizontal="left" vertical="center"/>
    </xf>
    <xf numFmtId="177" fontId="9" fillId="0" borderId="38" xfId="48" applyNumberFormat="1" applyFont="1" applyBorder="1" applyAlignment="1">
      <alignment horizontal="center" vertical="center" textRotation="255"/>
    </xf>
    <xf numFmtId="177" fontId="9" fillId="0" borderId="39" xfId="48" applyNumberFormat="1" applyFont="1" applyBorder="1" applyAlignment="1">
      <alignment horizontal="center" vertical="center" textRotation="255"/>
    </xf>
    <xf numFmtId="177" fontId="9" fillId="0" borderId="85" xfId="48" applyNumberFormat="1" applyFont="1" applyBorder="1" applyAlignment="1">
      <alignment horizontal="center" vertical="center" textRotation="255"/>
    </xf>
    <xf numFmtId="177" fontId="9" fillId="0" borderId="61" xfId="48" applyNumberFormat="1" applyFont="1" applyBorder="1" applyAlignment="1">
      <alignment horizontal="center" vertical="center" textRotation="255"/>
    </xf>
    <xf numFmtId="177" fontId="9" fillId="0" borderId="57" xfId="48" applyNumberFormat="1" applyFont="1" applyBorder="1" applyAlignment="1">
      <alignment horizontal="center" vertical="center" textRotation="255"/>
    </xf>
    <xf numFmtId="177" fontId="9" fillId="0" borderId="68" xfId="48" applyNumberFormat="1" applyFont="1" applyBorder="1" applyAlignment="1">
      <alignment horizontal="center" vertical="center" textRotation="255"/>
    </xf>
    <xf numFmtId="177" fontId="2" fillId="0" borderId="19" xfId="48" applyNumberFormat="1" applyFont="1" applyBorder="1" applyAlignment="1">
      <alignment vertical="center"/>
    </xf>
    <xf numFmtId="177" fontId="2" fillId="0" borderId="21" xfId="48" applyNumberFormat="1" applyFont="1" applyBorder="1" applyAlignment="1">
      <alignment vertical="center"/>
    </xf>
    <xf numFmtId="177" fontId="2" fillId="0" borderId="15" xfId="48" applyNumberFormat="1" applyFont="1" applyBorder="1" applyAlignment="1">
      <alignment vertical="center"/>
    </xf>
    <xf numFmtId="177" fontId="2" fillId="0" borderId="17" xfId="48" applyNumberFormat="1" applyFont="1" applyBorder="1" applyAlignment="1">
      <alignment vertical="center"/>
    </xf>
    <xf numFmtId="177" fontId="2" fillId="0" borderId="44" xfId="48" applyNumberFormat="1" applyFont="1" applyBorder="1" applyAlignment="1">
      <alignment vertical="center" shrinkToFit="1"/>
    </xf>
    <xf numFmtId="177" fontId="2" fillId="0" borderId="28" xfId="48" applyNumberFormat="1" applyFont="1" applyBorder="1" applyAlignment="1">
      <alignment vertical="center" shrinkToFit="1"/>
    </xf>
    <xf numFmtId="177" fontId="2" fillId="0" borderId="84" xfId="48" applyNumberFormat="1" applyFont="1" applyBorder="1" applyAlignment="1">
      <alignment vertical="center" wrapText="1"/>
    </xf>
    <xf numFmtId="177" fontId="2" fillId="0" borderId="62" xfId="48" applyNumberFormat="1" applyFont="1" applyBorder="1" applyAlignment="1">
      <alignment vertical="center" wrapText="1"/>
    </xf>
    <xf numFmtId="177" fontId="2" fillId="0" borderId="41" xfId="48" applyNumberFormat="1" applyFont="1" applyBorder="1" applyAlignment="1">
      <alignment vertical="center"/>
    </xf>
    <xf numFmtId="177" fontId="2" fillId="0" borderId="30" xfId="48" applyNumberFormat="1" applyFont="1" applyBorder="1" applyAlignment="1">
      <alignment vertical="center" textRotation="255"/>
    </xf>
    <xf numFmtId="177" fontId="2" fillId="0" borderId="23" xfId="48" applyNumberFormat="1" applyFont="1" applyBorder="1" applyAlignment="1">
      <alignment vertical="center"/>
    </xf>
    <xf numFmtId="177" fontId="2" fillId="0" borderId="77" xfId="48" applyNumberFormat="1" applyFont="1" applyBorder="1" applyAlignment="1">
      <alignment vertical="center"/>
    </xf>
    <xf numFmtId="177" fontId="2" fillId="0" borderId="83" xfId="48" applyNumberFormat="1" applyFont="1" applyBorder="1" applyAlignment="1">
      <alignment vertical="center"/>
    </xf>
    <xf numFmtId="177" fontId="2" fillId="0" borderId="86" xfId="48" applyNumberFormat="1" applyFont="1" applyBorder="1" applyAlignment="1">
      <alignment vertical="center"/>
    </xf>
    <xf numFmtId="177" fontId="2" fillId="0" borderId="87" xfId="48" applyNumberFormat="1" applyFont="1" applyBorder="1" applyAlignment="1">
      <alignment vertical="center"/>
    </xf>
    <xf numFmtId="177" fontId="2" fillId="0" borderId="68" xfId="48" applyNumberFormat="1" applyFont="1" applyBorder="1" applyAlignment="1">
      <alignment vertical="center" textRotation="255"/>
    </xf>
    <xf numFmtId="177" fontId="11" fillId="0" borderId="10" xfId="48" applyNumberFormat="1" applyFont="1" applyBorder="1" applyAlignment="1">
      <alignment vertical="center" textRotation="255" shrinkToFit="1"/>
    </xf>
    <xf numFmtId="177" fontId="11" fillId="0" borderId="14" xfId="48" applyNumberFormat="1" applyFont="1" applyBorder="1" applyAlignment="1">
      <alignment vertical="center" textRotation="255"/>
    </xf>
    <xf numFmtId="177" fontId="6" fillId="0" borderId="0" xfId="48" applyNumberFormat="1" applyFont="1" applyAlignment="1">
      <alignment horizontal="center" vertical="center"/>
    </xf>
    <xf numFmtId="177" fontId="2" fillId="0" borderId="47" xfId="48" applyNumberFormat="1" applyFont="1" applyBorder="1" applyAlignment="1">
      <alignment vertical="center" shrinkToFit="1"/>
    </xf>
    <xf numFmtId="177" fontId="2" fillId="0" borderId="45" xfId="48" applyNumberFormat="1" applyFont="1" applyBorder="1" applyAlignment="1">
      <alignment vertical="center" shrinkToFit="1"/>
    </xf>
    <xf numFmtId="177" fontId="2" fillId="0" borderId="46" xfId="48" applyNumberFormat="1" applyFont="1" applyBorder="1" applyAlignment="1">
      <alignment vertical="center" shrinkToFit="1"/>
    </xf>
    <xf numFmtId="177" fontId="2" fillId="0" borderId="0" xfId="48" applyNumberFormat="1" applyFont="1" applyAlignment="1">
      <alignment horizontal="left" vertical="center"/>
    </xf>
    <xf numFmtId="177" fontId="2" fillId="0" borderId="72" xfId="48" applyNumberFormat="1" applyFont="1" applyBorder="1" applyAlignment="1">
      <alignment horizontal="center" vertical="center"/>
    </xf>
    <xf numFmtId="177" fontId="2" fillId="0" borderId="88" xfId="48" applyNumberFormat="1" applyFont="1" applyBorder="1" applyAlignment="1">
      <alignment vertical="center" textRotation="255"/>
    </xf>
    <xf numFmtId="177" fontId="2" fillId="0" borderId="48" xfId="48" applyNumberFormat="1" applyFont="1" applyBorder="1" applyAlignment="1">
      <alignment vertical="center" textRotation="255"/>
    </xf>
    <xf numFmtId="177" fontId="2" fillId="0" borderId="80" xfId="48" applyNumberFormat="1" applyFont="1" applyBorder="1" applyAlignment="1">
      <alignment vertical="center"/>
    </xf>
    <xf numFmtId="177" fontId="9" fillId="0" borderId="85" xfId="64" applyNumberFormat="1" applyFont="1" applyBorder="1" applyAlignment="1">
      <alignment horizontal="center" vertical="center" textRotation="255"/>
      <protection/>
    </xf>
    <xf numFmtId="177" fontId="9" fillId="0" borderId="61" xfId="64" applyNumberFormat="1" applyFont="1" applyBorder="1" applyAlignment="1">
      <alignment horizontal="center" vertical="center" textRotation="255"/>
      <protection/>
    </xf>
    <xf numFmtId="177" fontId="9" fillId="0" borderId="60" xfId="64" applyNumberFormat="1" applyFont="1" applyBorder="1" applyAlignment="1">
      <alignment horizontal="left" vertical="center"/>
      <protection/>
    </xf>
    <xf numFmtId="177" fontId="9" fillId="0" borderId="80" xfId="64" applyNumberFormat="1" applyFont="1" applyBorder="1" applyAlignment="1">
      <alignment horizontal="left" vertical="center"/>
      <protection/>
    </xf>
    <xf numFmtId="177" fontId="8" fillId="0" borderId="0" xfId="64" applyNumberFormat="1" applyFont="1" applyAlignment="1">
      <alignment horizontal="center" vertical="center"/>
      <protection/>
    </xf>
    <xf numFmtId="177" fontId="47" fillId="0" borderId="0" xfId="0" applyNumberFormat="1" applyFont="1" applyBorder="1" applyAlignment="1">
      <alignment horizontal="right"/>
    </xf>
    <xf numFmtId="177" fontId="47" fillId="0" borderId="83" xfId="0" applyNumberFormat="1" applyFont="1" applyBorder="1" applyAlignment="1">
      <alignment horizontal="center"/>
    </xf>
    <xf numFmtId="177" fontId="47" fillId="0" borderId="86" xfId="0" applyNumberFormat="1" applyFont="1" applyBorder="1" applyAlignment="1">
      <alignment horizontal="center"/>
    </xf>
    <xf numFmtId="177" fontId="47" fillId="0" borderId="56" xfId="0" applyNumberFormat="1" applyFont="1" applyBorder="1" applyAlignment="1">
      <alignment horizontal="center"/>
    </xf>
    <xf numFmtId="177" fontId="9" fillId="0" borderId="10" xfId="64" applyNumberFormat="1" applyFont="1" applyBorder="1" applyAlignment="1">
      <alignment horizontal="center" vertical="center" textRotation="255"/>
      <protection/>
    </xf>
    <xf numFmtId="177" fontId="9" fillId="0" borderId="14" xfId="64" applyNumberFormat="1" applyFont="1" applyBorder="1" applyAlignment="1">
      <alignment horizontal="center" vertical="center" textRotation="255"/>
      <protection/>
    </xf>
    <xf numFmtId="177" fontId="9" fillId="0" borderId="55" xfId="64" applyNumberFormat="1" applyFont="1" applyBorder="1" applyAlignment="1">
      <alignment horizontal="center" vertical="center" textRotation="255"/>
      <protection/>
    </xf>
    <xf numFmtId="177" fontId="9" fillId="0" borderId="18" xfId="64" applyNumberFormat="1" applyFont="1" applyBorder="1" applyAlignment="1">
      <alignment horizontal="center" vertical="center" textRotation="255"/>
      <protection/>
    </xf>
    <xf numFmtId="177" fontId="9" fillId="0" borderId="78" xfId="64" applyNumberFormat="1" applyFont="1" applyBorder="1" applyAlignment="1">
      <alignment horizontal="left" vertical="center"/>
      <protection/>
    </xf>
    <xf numFmtId="177" fontId="48" fillId="0" borderId="38" xfId="0" applyNumberFormat="1" applyFont="1" applyBorder="1" applyAlignment="1">
      <alignment vertical="center"/>
    </xf>
    <xf numFmtId="177" fontId="48" fillId="0" borderId="23" xfId="0" applyNumberFormat="1" applyFont="1" applyBorder="1" applyAlignment="1">
      <alignment vertical="center"/>
    </xf>
    <xf numFmtId="177" fontId="9" fillId="0" borderId="47" xfId="64" applyNumberFormat="1" applyFont="1" applyBorder="1" applyAlignment="1">
      <alignment horizontal="left" vertical="center"/>
      <protection/>
    </xf>
    <xf numFmtId="177" fontId="9" fillId="0" borderId="45" xfId="64" applyNumberFormat="1" applyFont="1" applyBorder="1" applyAlignment="1">
      <alignment horizontal="left" vertical="center"/>
      <protection/>
    </xf>
    <xf numFmtId="177" fontId="9" fillId="0" borderId="46" xfId="64" applyNumberFormat="1" applyFont="1" applyBorder="1" applyAlignment="1">
      <alignment horizontal="left" vertical="center"/>
      <protection/>
    </xf>
    <xf numFmtId="177" fontId="9" fillId="0" borderId="83" xfId="64" applyNumberFormat="1" applyFont="1" applyBorder="1" applyAlignment="1">
      <alignment horizontal="left" vertical="center"/>
      <protection/>
    </xf>
    <xf numFmtId="177" fontId="9" fillId="0" borderId="86" xfId="64" applyNumberFormat="1" applyFont="1" applyBorder="1" applyAlignment="1">
      <alignment horizontal="left" vertical="center"/>
      <protection/>
    </xf>
    <xf numFmtId="177" fontId="9" fillId="0" borderId="82" xfId="64" applyNumberFormat="1" applyFont="1" applyBorder="1" applyAlignment="1">
      <alignment horizontal="center" vertical="center" textRotation="255"/>
      <protection/>
    </xf>
    <xf numFmtId="177" fontId="9" fillId="0" borderId="59" xfId="64" applyNumberFormat="1" applyFont="1" applyBorder="1" applyAlignment="1">
      <alignment horizontal="center" vertical="center" textRotation="255"/>
      <protection/>
    </xf>
    <xf numFmtId="177" fontId="9" fillId="0" borderId="67" xfId="64" applyNumberFormat="1" applyFont="1" applyBorder="1" applyAlignment="1">
      <alignment horizontal="center" vertical="center" textRotation="255"/>
      <protection/>
    </xf>
    <xf numFmtId="177" fontId="9" fillId="0" borderId="57" xfId="64" applyNumberFormat="1" applyFont="1" applyBorder="1" applyAlignment="1">
      <alignment horizontal="center" vertical="center" textRotation="255"/>
      <protection/>
    </xf>
    <xf numFmtId="177" fontId="9" fillId="0" borderId="62" xfId="64" applyNumberFormat="1" applyFont="1" applyBorder="1" applyAlignment="1">
      <alignment horizontal="center" vertical="center" textRotation="255"/>
      <protection/>
    </xf>
    <xf numFmtId="177" fontId="10" fillId="0" borderId="0" xfId="64" applyNumberFormat="1" applyFont="1" applyAlignment="1">
      <alignment horizontal="center" vertical="center"/>
      <protection/>
    </xf>
    <xf numFmtId="177" fontId="48" fillId="0" borderId="73" xfId="0" applyNumberFormat="1" applyFont="1" applyBorder="1" applyAlignment="1">
      <alignment vertical="center" wrapText="1"/>
    </xf>
    <xf numFmtId="177" fontId="48" fillId="0" borderId="62" xfId="0" applyNumberFormat="1" applyFont="1" applyBorder="1" applyAlignment="1">
      <alignment vertical="center" wrapText="1"/>
    </xf>
    <xf numFmtId="177" fontId="48" fillId="0" borderId="10" xfId="0" applyNumberFormat="1" applyFont="1" applyBorder="1" applyAlignment="1">
      <alignment horizontal="center" vertical="center" textRotation="255"/>
    </xf>
    <xf numFmtId="177" fontId="48" fillId="0" borderId="14" xfId="0" applyNumberFormat="1" applyFont="1" applyBorder="1" applyAlignment="1">
      <alignment horizontal="center" vertical="center" textRotation="255"/>
    </xf>
    <xf numFmtId="177" fontId="48" fillId="0" borderId="55" xfId="0" applyNumberFormat="1" applyFont="1" applyBorder="1" applyAlignment="1">
      <alignment horizontal="center" vertical="center" textRotation="255"/>
    </xf>
    <xf numFmtId="177" fontId="48" fillId="0" borderId="88" xfId="0" applyNumberFormat="1" applyFont="1" applyBorder="1" applyAlignment="1">
      <alignment vertical="center"/>
    </xf>
    <xf numFmtId="177" fontId="48" fillId="0" borderId="82" xfId="0" applyNumberFormat="1" applyFont="1" applyBorder="1" applyAlignment="1">
      <alignment vertical="center"/>
    </xf>
    <xf numFmtId="177" fontId="48" fillId="0" borderId="48" xfId="0" applyNumberFormat="1" applyFont="1" applyBorder="1" applyAlignment="1">
      <alignment vertical="center"/>
    </xf>
    <xf numFmtId="177" fontId="48" fillId="0" borderId="59" xfId="0" applyNumberFormat="1" applyFont="1" applyBorder="1" applyAlignment="1">
      <alignment vertical="center"/>
    </xf>
    <xf numFmtId="177" fontId="48" fillId="0" borderId="43" xfId="0" applyNumberFormat="1" applyFont="1" applyBorder="1" applyAlignment="1">
      <alignment vertical="center"/>
    </xf>
    <xf numFmtId="177" fontId="48" fillId="0" borderId="67" xfId="0" applyNumberFormat="1" applyFont="1" applyBorder="1" applyAlignment="1">
      <alignment vertical="center"/>
    </xf>
    <xf numFmtId="177" fontId="2" fillId="0" borderId="83" xfId="48" applyNumberFormat="1" applyFont="1" applyBorder="1" applyAlignment="1">
      <alignment horizontal="left" vertical="center"/>
    </xf>
    <xf numFmtId="177" fontId="2" fillId="0" borderId="49" xfId="48" applyNumberFormat="1" applyFont="1" applyBorder="1" applyAlignment="1">
      <alignment horizontal="left" vertical="center"/>
    </xf>
    <xf numFmtId="177" fontId="2" fillId="0" borderId="39" xfId="48" applyNumberFormat="1" applyFont="1" applyBorder="1" applyAlignment="1">
      <alignment horizontal="left" vertical="center"/>
    </xf>
    <xf numFmtId="177" fontId="2" fillId="0" borderId="19" xfId="48" applyNumberFormat="1" applyFont="1" applyBorder="1" applyAlignment="1">
      <alignment horizontal="left" vertical="center"/>
    </xf>
    <xf numFmtId="177" fontId="2" fillId="0" borderId="83" xfId="48" applyNumberFormat="1" applyFont="1" applyBorder="1" applyAlignment="1">
      <alignment horizontal="center" vertical="center"/>
    </xf>
    <xf numFmtId="177" fontId="0" fillId="0" borderId="86" xfId="48" applyNumberFormat="1" applyFont="1" applyBorder="1" applyAlignment="1">
      <alignment horizontal="center" vertical="center"/>
    </xf>
    <xf numFmtId="177" fontId="0" fillId="0" borderId="56" xfId="48" applyNumberFormat="1" applyFont="1" applyBorder="1" applyAlignment="1">
      <alignment horizontal="center" vertical="center"/>
    </xf>
    <xf numFmtId="177" fontId="6" fillId="0" borderId="0" xfId="48" applyNumberFormat="1" applyFont="1" applyAlignment="1">
      <alignment horizontal="center" vertical="center" readingOrder="1"/>
    </xf>
    <xf numFmtId="177" fontId="0" fillId="0" borderId="0" xfId="48" applyNumberFormat="1" applyFont="1" applyAlignment="1">
      <alignment horizontal="center" vertical="center" readingOrder="1"/>
    </xf>
    <xf numFmtId="177" fontId="2" fillId="0" borderId="0" xfId="48" applyNumberFormat="1" applyFont="1" applyAlignment="1">
      <alignment horizontal="center" vertical="center" wrapText="1" readingOrder="1"/>
    </xf>
    <xf numFmtId="177" fontId="2" fillId="0" borderId="0" xfId="48" applyNumberFormat="1" applyFont="1" applyBorder="1" applyAlignment="1">
      <alignment horizontal="right" vertical="center"/>
    </xf>
    <xf numFmtId="177" fontId="0" fillId="0" borderId="0" xfId="48" applyNumberFormat="1" applyFont="1" applyBorder="1" applyAlignment="1">
      <alignment horizontal="right" vertical="center"/>
    </xf>
    <xf numFmtId="177" fontId="2" fillId="0" borderId="48" xfId="48" applyNumberFormat="1" applyFont="1" applyBorder="1" applyAlignment="1">
      <alignment horizontal="left" vertical="center"/>
    </xf>
    <xf numFmtId="177" fontId="2" fillId="0" borderId="44" xfId="48" applyNumberFormat="1" applyFont="1" applyBorder="1" applyAlignment="1">
      <alignment horizontal="left" vertical="center"/>
    </xf>
    <xf numFmtId="177" fontId="0" fillId="0" borderId="49" xfId="48" applyNumberFormat="1" applyFont="1" applyBorder="1" applyAlignment="1">
      <alignment horizontal="left" vertical="center"/>
    </xf>
    <xf numFmtId="177" fontId="0" fillId="0" borderId="45" xfId="48" applyNumberFormat="1" applyFont="1" applyBorder="1" applyAlignment="1">
      <alignment horizontal="center" vertical="center"/>
    </xf>
    <xf numFmtId="177" fontId="0" fillId="0" borderId="46" xfId="48" applyNumberFormat="1" applyFont="1" applyBorder="1" applyAlignment="1">
      <alignment horizontal="center" vertical="center"/>
    </xf>
    <xf numFmtId="177" fontId="2" fillId="0" borderId="0" xfId="48" applyNumberFormat="1" applyFont="1" applyAlignment="1">
      <alignment horizontal="left" vertical="center" wrapText="1"/>
    </xf>
    <xf numFmtId="177" fontId="2" fillId="0" borderId="53" xfId="48" applyNumberFormat="1" applyFont="1" applyBorder="1" applyAlignment="1">
      <alignment horizontal="center" vertical="center"/>
    </xf>
    <xf numFmtId="177" fontId="2" fillId="0" borderId="78" xfId="48" applyNumberFormat="1" applyFont="1" applyBorder="1" applyAlignment="1">
      <alignment horizontal="center" vertical="center"/>
    </xf>
    <xf numFmtId="177" fontId="8" fillId="0" borderId="74" xfId="48" applyNumberFormat="1" applyFont="1" applyBorder="1" applyAlignment="1">
      <alignment horizontal="center" vertical="center" wrapText="1"/>
    </xf>
    <xf numFmtId="177" fontId="8" fillId="0" borderId="38" xfId="48" applyNumberFormat="1" applyFont="1" applyBorder="1" applyAlignment="1">
      <alignment horizontal="justify" vertical="center" wrapText="1"/>
    </xf>
    <xf numFmtId="177" fontId="2" fillId="0" borderId="83" xfId="48" applyNumberFormat="1" applyFont="1" applyBorder="1" applyAlignment="1">
      <alignment horizontal="center" vertical="center" wrapText="1"/>
    </xf>
    <xf numFmtId="177" fontId="2" fillId="0" borderId="56" xfId="48" applyNumberFormat="1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5　様式13・14・20" xfId="64"/>
    <cellStyle name="良い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15</xdr:row>
      <xdr:rowOff>104775</xdr:rowOff>
    </xdr:from>
    <xdr:to>
      <xdr:col>1</xdr:col>
      <xdr:colOff>1438275</xdr:colOff>
      <xdr:row>15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742950" y="32194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857250</xdr:colOff>
      <xdr:row>15</xdr:row>
      <xdr:rowOff>114300</xdr:rowOff>
    </xdr:from>
    <xdr:to>
      <xdr:col>2</xdr:col>
      <xdr:colOff>1666875</xdr:colOff>
      <xdr:row>15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838450" y="32289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638175</xdr:colOff>
      <xdr:row>23</xdr:row>
      <xdr:rowOff>104775</xdr:rowOff>
    </xdr:from>
    <xdr:to>
      <xdr:col>1</xdr:col>
      <xdr:colOff>1438275</xdr:colOff>
      <xdr:row>23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742950" y="48863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857250</xdr:colOff>
      <xdr:row>23</xdr:row>
      <xdr:rowOff>114300</xdr:rowOff>
    </xdr:from>
    <xdr:to>
      <xdr:col>2</xdr:col>
      <xdr:colOff>1666875</xdr:colOff>
      <xdr:row>23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2838450" y="48958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638175</xdr:colOff>
      <xdr:row>33</xdr:row>
      <xdr:rowOff>104775</xdr:rowOff>
    </xdr:from>
    <xdr:to>
      <xdr:col>1</xdr:col>
      <xdr:colOff>1438275</xdr:colOff>
      <xdr:row>33</xdr:row>
      <xdr:rowOff>104775</xdr:rowOff>
    </xdr:to>
    <xdr:sp>
      <xdr:nvSpPr>
        <xdr:cNvPr id="5" name="Line 5"/>
        <xdr:cNvSpPr>
          <a:spLocks/>
        </xdr:cNvSpPr>
      </xdr:nvSpPr>
      <xdr:spPr>
        <a:xfrm flipV="1">
          <a:off x="742950" y="69723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857250</xdr:colOff>
      <xdr:row>33</xdr:row>
      <xdr:rowOff>114300</xdr:rowOff>
    </xdr:from>
    <xdr:to>
      <xdr:col>2</xdr:col>
      <xdr:colOff>1666875</xdr:colOff>
      <xdr:row>33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2838450" y="69818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638175</xdr:colOff>
      <xdr:row>43</xdr:row>
      <xdr:rowOff>104775</xdr:rowOff>
    </xdr:from>
    <xdr:to>
      <xdr:col>1</xdr:col>
      <xdr:colOff>1438275</xdr:colOff>
      <xdr:row>43</xdr:row>
      <xdr:rowOff>104775</xdr:rowOff>
    </xdr:to>
    <xdr:sp>
      <xdr:nvSpPr>
        <xdr:cNvPr id="7" name="Line 7"/>
        <xdr:cNvSpPr>
          <a:spLocks/>
        </xdr:cNvSpPr>
      </xdr:nvSpPr>
      <xdr:spPr>
        <a:xfrm flipV="1">
          <a:off x="742950" y="90582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857250</xdr:colOff>
      <xdr:row>43</xdr:row>
      <xdr:rowOff>114300</xdr:rowOff>
    </xdr:from>
    <xdr:to>
      <xdr:col>2</xdr:col>
      <xdr:colOff>1666875</xdr:colOff>
      <xdr:row>43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2838450" y="90678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638175</xdr:colOff>
      <xdr:row>49</xdr:row>
      <xdr:rowOff>104775</xdr:rowOff>
    </xdr:from>
    <xdr:to>
      <xdr:col>1</xdr:col>
      <xdr:colOff>1438275</xdr:colOff>
      <xdr:row>49</xdr:row>
      <xdr:rowOff>104775</xdr:rowOff>
    </xdr:to>
    <xdr:sp>
      <xdr:nvSpPr>
        <xdr:cNvPr id="9" name="Line 9"/>
        <xdr:cNvSpPr>
          <a:spLocks/>
        </xdr:cNvSpPr>
      </xdr:nvSpPr>
      <xdr:spPr>
        <a:xfrm flipV="1">
          <a:off x="742950" y="103060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857250</xdr:colOff>
      <xdr:row>49</xdr:row>
      <xdr:rowOff>114300</xdr:rowOff>
    </xdr:from>
    <xdr:to>
      <xdr:col>2</xdr:col>
      <xdr:colOff>1666875</xdr:colOff>
      <xdr:row>49</xdr:row>
      <xdr:rowOff>114300</xdr:rowOff>
    </xdr:to>
    <xdr:sp>
      <xdr:nvSpPr>
        <xdr:cNvPr id="10" name="Line 10"/>
        <xdr:cNvSpPr>
          <a:spLocks/>
        </xdr:cNvSpPr>
      </xdr:nvSpPr>
      <xdr:spPr>
        <a:xfrm flipV="1">
          <a:off x="2838450" y="103155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6"/>
  <sheetViews>
    <sheetView tabSelected="1" view="pageBreakPreview" zoomScaleSheetLayoutView="100" zoomScalePageLayoutView="0" workbookViewId="0" topLeftCell="A40">
      <selection activeCell="G52" sqref="G52"/>
    </sheetView>
  </sheetViews>
  <sheetFormatPr defaultColWidth="2.57421875" defaultRowHeight="15"/>
  <cols>
    <col min="1" max="3" width="3.28125" style="2" customWidth="1"/>
    <col min="4" max="4" width="44.57421875" style="2" customWidth="1"/>
    <col min="5" max="8" width="15.421875" style="2" customWidth="1"/>
    <col min="9" max="242" width="9.00390625" style="2" customWidth="1"/>
    <col min="243" max="243" width="3.00390625" style="2" customWidth="1"/>
    <col min="244" max="246" width="3.140625" style="2" customWidth="1"/>
    <col min="247" max="247" width="5.00390625" style="2" customWidth="1"/>
    <col min="248" max="248" width="2.421875" style="2" customWidth="1"/>
    <col min="249" max="249" width="5.00390625" style="2" customWidth="1"/>
    <col min="250" max="16384" width="2.421875" style="2" customWidth="1"/>
  </cols>
  <sheetData>
    <row r="1" spans="2:20" ht="22.5" customHeight="1">
      <c r="B1" s="273"/>
      <c r="C1" s="273"/>
      <c r="D1" s="273"/>
      <c r="E1" s="273"/>
      <c r="F1" s="273"/>
      <c r="G1" s="273"/>
      <c r="H1" s="27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16" ht="17.25">
      <c r="B2" s="3" t="s">
        <v>128</v>
      </c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2:16" ht="13.5" customHeight="1">
      <c r="B3" s="5" t="s">
        <v>444</v>
      </c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</row>
    <row r="4" ht="14.25" thickBot="1">
      <c r="H4" s="7" t="s">
        <v>129</v>
      </c>
    </row>
    <row r="5" spans="2:8" ht="21.75" customHeight="1" thickBot="1">
      <c r="B5" s="274" t="s">
        <v>14</v>
      </c>
      <c r="C5" s="275"/>
      <c r="D5" s="276"/>
      <c r="E5" s="105" t="s">
        <v>72</v>
      </c>
      <c r="F5" s="103" t="s">
        <v>73</v>
      </c>
      <c r="G5" s="103" t="s">
        <v>70</v>
      </c>
      <c r="H5" s="104" t="s">
        <v>71</v>
      </c>
    </row>
    <row r="6" spans="2:8" ht="21.75" customHeight="1">
      <c r="B6" s="270" t="s">
        <v>15</v>
      </c>
      <c r="C6" s="277" t="s">
        <v>16</v>
      </c>
      <c r="D6" s="8" t="s">
        <v>17</v>
      </c>
      <c r="E6" s="9">
        <v>0</v>
      </c>
      <c r="F6" s="10">
        <v>0</v>
      </c>
      <c r="G6" s="10">
        <v>0</v>
      </c>
      <c r="H6" s="11"/>
    </row>
    <row r="7" spans="2:8" ht="21.75" customHeight="1">
      <c r="B7" s="271"/>
      <c r="C7" s="278"/>
      <c r="D7" s="12" t="s">
        <v>130</v>
      </c>
      <c r="E7" s="13">
        <v>0</v>
      </c>
      <c r="F7" s="14">
        <v>0</v>
      </c>
      <c r="G7" s="14">
        <v>0</v>
      </c>
      <c r="H7" s="15"/>
    </row>
    <row r="8" spans="2:8" ht="21.75" customHeight="1">
      <c r="B8" s="271"/>
      <c r="C8" s="278"/>
      <c r="D8" s="12" t="s">
        <v>18</v>
      </c>
      <c r="E8" s="13">
        <v>0</v>
      </c>
      <c r="F8" s="14">
        <v>0</v>
      </c>
      <c r="G8" s="14">
        <v>0</v>
      </c>
      <c r="H8" s="15"/>
    </row>
    <row r="9" spans="2:8" ht="21.75" customHeight="1">
      <c r="B9" s="271"/>
      <c r="C9" s="278"/>
      <c r="D9" s="12" t="s">
        <v>19</v>
      </c>
      <c r="E9" s="13">
        <v>124694000</v>
      </c>
      <c r="F9" s="14">
        <v>124686891</v>
      </c>
      <c r="G9" s="14">
        <f>E9-F9</f>
        <v>7109</v>
      </c>
      <c r="H9" s="15"/>
    </row>
    <row r="10" spans="2:8" ht="21.75" customHeight="1">
      <c r="B10" s="271"/>
      <c r="C10" s="278"/>
      <c r="D10" s="12" t="s">
        <v>20</v>
      </c>
      <c r="E10" s="13">
        <v>0</v>
      </c>
      <c r="F10" s="14">
        <v>0</v>
      </c>
      <c r="G10" s="14">
        <v>0</v>
      </c>
      <c r="H10" s="15"/>
    </row>
    <row r="11" spans="2:8" ht="21.75" customHeight="1">
      <c r="B11" s="271"/>
      <c r="C11" s="278"/>
      <c r="D11" s="12" t="s">
        <v>21</v>
      </c>
      <c r="E11" s="13">
        <v>19000</v>
      </c>
      <c r="F11" s="14">
        <v>18720</v>
      </c>
      <c r="G11" s="14">
        <f aca="true" t="shared" si="0" ref="G11:G19">E11-F11</f>
        <v>280</v>
      </c>
      <c r="H11" s="15"/>
    </row>
    <row r="12" spans="2:8" ht="21.75" customHeight="1">
      <c r="B12" s="271"/>
      <c r="C12" s="278"/>
      <c r="D12" s="12" t="s">
        <v>431</v>
      </c>
      <c r="E12" s="13">
        <v>409000</v>
      </c>
      <c r="F12" s="14">
        <v>407669</v>
      </c>
      <c r="G12" s="14">
        <f t="shared" si="0"/>
        <v>1331</v>
      </c>
      <c r="H12" s="15"/>
    </row>
    <row r="13" spans="2:8" ht="21.75" customHeight="1">
      <c r="B13" s="271"/>
      <c r="C13" s="278"/>
      <c r="D13" s="12" t="s">
        <v>22</v>
      </c>
      <c r="E13" s="13">
        <v>0</v>
      </c>
      <c r="F13" s="14">
        <v>0</v>
      </c>
      <c r="G13" s="14">
        <f t="shared" si="0"/>
        <v>0</v>
      </c>
      <c r="H13" s="15"/>
    </row>
    <row r="14" spans="2:8" ht="21.75" customHeight="1">
      <c r="B14" s="271"/>
      <c r="C14" s="278"/>
      <c r="D14" s="12" t="s">
        <v>131</v>
      </c>
      <c r="E14" s="13">
        <v>1109000</v>
      </c>
      <c r="F14" s="14">
        <v>1108675</v>
      </c>
      <c r="G14" s="14">
        <f t="shared" si="0"/>
        <v>325</v>
      </c>
      <c r="H14" s="15"/>
    </row>
    <row r="15" spans="2:8" ht="21.75" customHeight="1">
      <c r="B15" s="271"/>
      <c r="C15" s="278"/>
      <c r="D15" s="12" t="s">
        <v>23</v>
      </c>
      <c r="E15" s="13">
        <v>1870000</v>
      </c>
      <c r="F15" s="14">
        <v>1889577</v>
      </c>
      <c r="G15" s="14">
        <f t="shared" si="0"/>
        <v>-19577</v>
      </c>
      <c r="H15" s="15"/>
    </row>
    <row r="16" spans="2:8" ht="21.75" customHeight="1">
      <c r="B16" s="271"/>
      <c r="C16" s="278"/>
      <c r="D16" s="12" t="s">
        <v>24</v>
      </c>
      <c r="E16" s="13">
        <v>0</v>
      </c>
      <c r="F16" s="14">
        <v>0</v>
      </c>
      <c r="G16" s="14">
        <f t="shared" si="0"/>
        <v>0</v>
      </c>
      <c r="H16" s="15"/>
    </row>
    <row r="17" spans="2:8" ht="21.75" customHeight="1">
      <c r="B17" s="271"/>
      <c r="C17" s="278"/>
      <c r="D17" s="12" t="s">
        <v>25</v>
      </c>
      <c r="E17" s="13">
        <v>21000</v>
      </c>
      <c r="F17" s="14">
        <v>20088</v>
      </c>
      <c r="G17" s="14">
        <f t="shared" si="0"/>
        <v>912</v>
      </c>
      <c r="H17" s="15"/>
    </row>
    <row r="18" spans="2:8" ht="21.75" customHeight="1">
      <c r="B18" s="271"/>
      <c r="C18" s="278"/>
      <c r="D18" s="12" t="s">
        <v>26</v>
      </c>
      <c r="E18" s="13">
        <v>0</v>
      </c>
      <c r="F18" s="14">
        <v>0</v>
      </c>
      <c r="G18" s="14">
        <f t="shared" si="0"/>
        <v>0</v>
      </c>
      <c r="H18" s="15"/>
    </row>
    <row r="19" spans="2:8" ht="21.75" customHeight="1">
      <c r="B19" s="271"/>
      <c r="C19" s="278"/>
      <c r="D19" s="16" t="s">
        <v>27</v>
      </c>
      <c r="E19" s="17">
        <v>0</v>
      </c>
      <c r="F19" s="18">
        <v>0</v>
      </c>
      <c r="G19" s="14">
        <f t="shared" si="0"/>
        <v>0</v>
      </c>
      <c r="H19" s="19"/>
    </row>
    <row r="20" spans="2:8" ht="21.75" customHeight="1" thickBot="1">
      <c r="B20" s="271"/>
      <c r="C20" s="279"/>
      <c r="D20" s="106" t="s">
        <v>74</v>
      </c>
      <c r="E20" s="107">
        <f>SUM(E6:E19)</f>
        <v>128122000</v>
      </c>
      <c r="F20" s="45">
        <f>SUM(F6:F19)</f>
        <v>128131620</v>
      </c>
      <c r="G20" s="45">
        <f>SUM(G6:G19)</f>
        <v>-9620</v>
      </c>
      <c r="H20" s="20"/>
    </row>
    <row r="21" spans="2:8" ht="21.75" customHeight="1">
      <c r="B21" s="271"/>
      <c r="C21" s="270" t="s">
        <v>28</v>
      </c>
      <c r="D21" s="21" t="s">
        <v>29</v>
      </c>
      <c r="E21" s="22">
        <v>95639000</v>
      </c>
      <c r="F21" s="10">
        <v>95613846</v>
      </c>
      <c r="G21" s="10">
        <f>E21-F21</f>
        <v>25154</v>
      </c>
      <c r="H21" s="11"/>
    </row>
    <row r="22" spans="2:8" ht="21.75" customHeight="1">
      <c r="B22" s="271"/>
      <c r="C22" s="271"/>
      <c r="D22" s="21" t="s">
        <v>30</v>
      </c>
      <c r="E22" s="23">
        <v>9429000</v>
      </c>
      <c r="F22" s="14">
        <v>9255083</v>
      </c>
      <c r="G22" s="14">
        <f>E22-F22</f>
        <v>173917</v>
      </c>
      <c r="H22" s="15"/>
    </row>
    <row r="23" spans="2:8" ht="21.75" customHeight="1">
      <c r="B23" s="271"/>
      <c r="C23" s="271"/>
      <c r="D23" s="21" t="s">
        <v>31</v>
      </c>
      <c r="E23" s="23">
        <v>22227000</v>
      </c>
      <c r="F23" s="14">
        <v>23753552</v>
      </c>
      <c r="G23" s="14">
        <f>E23-F23</f>
        <v>-1526552</v>
      </c>
      <c r="H23" s="15"/>
    </row>
    <row r="24" spans="2:8" ht="21.75" customHeight="1">
      <c r="B24" s="271"/>
      <c r="C24" s="271"/>
      <c r="D24" s="21" t="s">
        <v>32</v>
      </c>
      <c r="E24" s="23">
        <v>0</v>
      </c>
      <c r="F24" s="14">
        <v>0</v>
      </c>
      <c r="G24" s="14">
        <f>E24-F24</f>
        <v>0</v>
      </c>
      <c r="H24" s="15"/>
    </row>
    <row r="25" spans="2:8" ht="21.75" customHeight="1">
      <c r="B25" s="271"/>
      <c r="C25" s="271"/>
      <c r="D25" s="24" t="s">
        <v>132</v>
      </c>
      <c r="E25" s="25">
        <v>0</v>
      </c>
      <c r="F25" s="18">
        <v>0</v>
      </c>
      <c r="G25" s="14">
        <f>E25-F25</f>
        <v>0</v>
      </c>
      <c r="H25" s="19"/>
    </row>
    <row r="26" spans="2:8" ht="21.75" customHeight="1">
      <c r="B26" s="271"/>
      <c r="C26" s="271"/>
      <c r="D26" s="108" t="s">
        <v>75</v>
      </c>
      <c r="E26" s="31">
        <f>SUM(E21:E25)</f>
        <v>127295000</v>
      </c>
      <c r="F26" s="82">
        <f>SUM(F21:F25)</f>
        <v>128622481</v>
      </c>
      <c r="G26" s="73">
        <f>SUM(G21:G25)</f>
        <v>-1327481</v>
      </c>
      <c r="H26" s="26"/>
    </row>
    <row r="27" spans="2:8" ht="21.75" customHeight="1" thickBot="1">
      <c r="B27" s="272"/>
      <c r="C27" s="283" t="s">
        <v>33</v>
      </c>
      <c r="D27" s="265"/>
      <c r="E27" s="109">
        <f>E20-E26</f>
        <v>827000</v>
      </c>
      <c r="F27" s="45">
        <f>F20-F26</f>
        <v>-490861</v>
      </c>
      <c r="G27" s="45">
        <f>G20-G26</f>
        <v>1317861</v>
      </c>
      <c r="H27" s="20"/>
    </row>
    <row r="28" spans="2:8" ht="21.75" customHeight="1">
      <c r="B28" s="280" t="s">
        <v>34</v>
      </c>
      <c r="C28" s="270" t="s">
        <v>16</v>
      </c>
      <c r="D28" s="8" t="s">
        <v>35</v>
      </c>
      <c r="E28" s="13">
        <v>0</v>
      </c>
      <c r="F28" s="14">
        <v>0</v>
      </c>
      <c r="G28" s="14">
        <v>0</v>
      </c>
      <c r="H28" s="11"/>
    </row>
    <row r="29" spans="2:8" ht="21.75" customHeight="1">
      <c r="B29" s="281"/>
      <c r="C29" s="271"/>
      <c r="D29" s="12" t="s">
        <v>133</v>
      </c>
      <c r="E29" s="13">
        <v>0</v>
      </c>
      <c r="F29" s="14">
        <v>0</v>
      </c>
      <c r="G29" s="14">
        <v>0</v>
      </c>
      <c r="H29" s="15"/>
    </row>
    <row r="30" spans="2:8" ht="21.75" customHeight="1">
      <c r="B30" s="281"/>
      <c r="C30" s="271"/>
      <c r="D30" s="12" t="s">
        <v>36</v>
      </c>
      <c r="E30" s="13">
        <v>0</v>
      </c>
      <c r="F30" s="14">
        <v>0</v>
      </c>
      <c r="G30" s="14">
        <v>0</v>
      </c>
      <c r="H30" s="15"/>
    </row>
    <row r="31" spans="2:8" ht="21.75" customHeight="1">
      <c r="B31" s="281"/>
      <c r="C31" s="271"/>
      <c r="D31" s="16"/>
      <c r="E31" s="17"/>
      <c r="F31" s="18"/>
      <c r="G31" s="14"/>
      <c r="H31" s="19"/>
    </row>
    <row r="32" spans="2:8" ht="21.75" customHeight="1" thickBot="1">
      <c r="B32" s="281"/>
      <c r="C32" s="272"/>
      <c r="D32" s="106" t="s">
        <v>76</v>
      </c>
      <c r="E32" s="110">
        <v>0</v>
      </c>
      <c r="F32" s="73">
        <v>0</v>
      </c>
      <c r="G32" s="73">
        <v>0</v>
      </c>
      <c r="H32" s="20"/>
    </row>
    <row r="33" spans="2:8" ht="21.75" customHeight="1">
      <c r="B33" s="281"/>
      <c r="C33" s="270" t="s">
        <v>28</v>
      </c>
      <c r="D33" s="27" t="s">
        <v>37</v>
      </c>
      <c r="E33" s="22">
        <v>0</v>
      </c>
      <c r="F33" s="10">
        <v>0</v>
      </c>
      <c r="G33" s="10">
        <v>0</v>
      </c>
      <c r="H33" s="11"/>
    </row>
    <row r="34" spans="2:8" ht="21.75" customHeight="1">
      <c r="B34" s="281"/>
      <c r="C34" s="271"/>
      <c r="D34" s="27" t="s">
        <v>38</v>
      </c>
      <c r="E34" s="23">
        <v>0</v>
      </c>
      <c r="F34" s="14">
        <v>0</v>
      </c>
      <c r="G34" s="14">
        <v>0</v>
      </c>
      <c r="H34" s="15"/>
    </row>
    <row r="35" spans="2:8" ht="21.75" customHeight="1">
      <c r="B35" s="281"/>
      <c r="C35" s="271"/>
      <c r="D35" s="28"/>
      <c r="E35" s="25"/>
      <c r="F35" s="18"/>
      <c r="G35" s="14"/>
      <c r="H35" s="19"/>
    </row>
    <row r="36" spans="2:8" ht="21.75" customHeight="1">
      <c r="B36" s="281"/>
      <c r="C36" s="271"/>
      <c r="D36" s="111" t="s">
        <v>77</v>
      </c>
      <c r="E36" s="31">
        <v>0</v>
      </c>
      <c r="F36" s="82">
        <v>0</v>
      </c>
      <c r="G36" s="73">
        <v>0</v>
      </c>
      <c r="H36" s="26"/>
    </row>
    <row r="37" spans="2:8" ht="21.75" customHeight="1" thickBot="1">
      <c r="B37" s="282"/>
      <c r="C37" s="284" t="s">
        <v>39</v>
      </c>
      <c r="D37" s="285"/>
      <c r="E37" s="109">
        <v>0</v>
      </c>
      <c r="F37" s="45">
        <v>0</v>
      </c>
      <c r="G37" s="45">
        <v>0</v>
      </c>
      <c r="H37" s="20"/>
    </row>
    <row r="38" spans="2:8" ht="21.75" customHeight="1">
      <c r="B38" s="268" t="s">
        <v>40</v>
      </c>
      <c r="C38" s="270" t="s">
        <v>16</v>
      </c>
      <c r="D38" s="29" t="s">
        <v>41</v>
      </c>
      <c r="E38" s="22">
        <v>0</v>
      </c>
      <c r="F38" s="10">
        <v>0</v>
      </c>
      <c r="G38" s="10">
        <v>0</v>
      </c>
      <c r="H38" s="11"/>
    </row>
    <row r="39" spans="2:8" ht="21.75" customHeight="1">
      <c r="B39" s="269"/>
      <c r="C39" s="271"/>
      <c r="D39" s="21" t="s">
        <v>42</v>
      </c>
      <c r="E39" s="23">
        <v>0</v>
      </c>
      <c r="F39" s="14">
        <v>0</v>
      </c>
      <c r="G39" s="14">
        <v>0</v>
      </c>
      <c r="H39" s="15"/>
    </row>
    <row r="40" spans="2:8" ht="21.75" customHeight="1">
      <c r="B40" s="269"/>
      <c r="C40" s="271"/>
      <c r="D40" s="21" t="s">
        <v>43</v>
      </c>
      <c r="E40" s="23">
        <v>0</v>
      </c>
      <c r="F40" s="14">
        <v>0</v>
      </c>
      <c r="G40" s="14">
        <v>0</v>
      </c>
      <c r="H40" s="15"/>
    </row>
    <row r="41" spans="2:8" ht="21.75" customHeight="1">
      <c r="B41" s="269"/>
      <c r="C41" s="271"/>
      <c r="D41" s="21" t="s">
        <v>44</v>
      </c>
      <c r="E41" s="23">
        <v>0</v>
      </c>
      <c r="F41" s="14">
        <v>0</v>
      </c>
      <c r="G41" s="14">
        <v>0</v>
      </c>
      <c r="H41" s="15"/>
    </row>
    <row r="42" spans="2:8" ht="21.75" customHeight="1">
      <c r="B42" s="269"/>
      <c r="C42" s="271"/>
      <c r="D42" s="24" t="s">
        <v>45</v>
      </c>
      <c r="E42" s="25">
        <v>17000</v>
      </c>
      <c r="F42" s="18">
        <v>18589</v>
      </c>
      <c r="G42" s="18">
        <f>E42-F42</f>
        <v>-1589</v>
      </c>
      <c r="H42" s="19"/>
    </row>
    <row r="43" spans="2:8" ht="21.75" customHeight="1" thickBot="1">
      <c r="B43" s="269"/>
      <c r="C43" s="272"/>
      <c r="D43" s="112" t="s">
        <v>78</v>
      </c>
      <c r="E43" s="109">
        <f>SUM(E42)</f>
        <v>17000</v>
      </c>
      <c r="F43" s="45">
        <f>SUM(F42)</f>
        <v>18589</v>
      </c>
      <c r="G43" s="87">
        <f>SUM(G42)</f>
        <v>-1589</v>
      </c>
      <c r="H43" s="20"/>
    </row>
    <row r="44" spans="2:8" ht="21.75" customHeight="1">
      <c r="B44" s="269"/>
      <c r="C44" s="270" t="s">
        <v>28</v>
      </c>
      <c r="D44" s="29" t="s">
        <v>46</v>
      </c>
      <c r="E44" s="22">
        <v>2000000</v>
      </c>
      <c r="F44" s="10">
        <v>2000000</v>
      </c>
      <c r="G44" s="10">
        <f>E44-F44</f>
        <v>0</v>
      </c>
      <c r="H44" s="11"/>
    </row>
    <row r="45" spans="2:8" ht="21.75" customHeight="1">
      <c r="B45" s="269"/>
      <c r="C45" s="271"/>
      <c r="D45" s="21" t="s">
        <v>127</v>
      </c>
      <c r="E45" s="23">
        <v>0</v>
      </c>
      <c r="F45" s="14">
        <v>0</v>
      </c>
      <c r="G45" s="14">
        <v>0</v>
      </c>
      <c r="H45" s="15"/>
    </row>
    <row r="46" spans="2:8" ht="21.75" customHeight="1">
      <c r="B46" s="269"/>
      <c r="C46" s="271"/>
      <c r="D46" s="21" t="s">
        <v>47</v>
      </c>
      <c r="E46" s="23">
        <v>0</v>
      </c>
      <c r="F46" s="14">
        <v>0</v>
      </c>
      <c r="G46" s="14">
        <v>0</v>
      </c>
      <c r="H46" s="15"/>
    </row>
    <row r="47" spans="2:8" ht="21.75" customHeight="1">
      <c r="B47" s="269"/>
      <c r="C47" s="271"/>
      <c r="D47" s="21" t="s">
        <v>48</v>
      </c>
      <c r="E47" s="23">
        <v>17000</v>
      </c>
      <c r="F47" s="14">
        <v>18589</v>
      </c>
      <c r="G47" s="14">
        <f>E47-F47</f>
        <v>-1589</v>
      </c>
      <c r="H47" s="15"/>
    </row>
    <row r="48" spans="2:8" ht="21.75" customHeight="1">
      <c r="B48" s="269"/>
      <c r="C48" s="271"/>
      <c r="D48" s="24" t="s">
        <v>134</v>
      </c>
      <c r="E48" s="25">
        <v>0</v>
      </c>
      <c r="F48" s="18">
        <v>0</v>
      </c>
      <c r="G48" s="14">
        <v>0</v>
      </c>
      <c r="H48" s="19"/>
    </row>
    <row r="49" spans="2:8" ht="21.75" customHeight="1">
      <c r="B49" s="269"/>
      <c r="C49" s="271"/>
      <c r="D49" s="108" t="s">
        <v>79</v>
      </c>
      <c r="E49" s="31">
        <f>SUM(E44:E48)</f>
        <v>2017000</v>
      </c>
      <c r="F49" s="82">
        <f>SUM(F44:F48)</f>
        <v>2018589</v>
      </c>
      <c r="G49" s="82">
        <f>SUM(G44:G48)</f>
        <v>-1589</v>
      </c>
      <c r="H49" s="26"/>
    </row>
    <row r="50" spans="2:8" ht="21.75" customHeight="1">
      <c r="B50" s="269"/>
      <c r="C50" s="266" t="s">
        <v>389</v>
      </c>
      <c r="D50" s="267"/>
      <c r="E50" s="113">
        <f>E43-E49</f>
        <v>-2000000</v>
      </c>
      <c r="F50" s="73">
        <f>F43-F49</f>
        <v>-2000000</v>
      </c>
      <c r="G50" s="73">
        <f>G43-G49</f>
        <v>0</v>
      </c>
      <c r="H50" s="30"/>
    </row>
    <row r="51" spans="2:8" ht="21.75" customHeight="1">
      <c r="B51" s="254" t="s">
        <v>390</v>
      </c>
      <c r="C51" s="255"/>
      <c r="D51" s="256"/>
      <c r="E51" s="31">
        <v>153000</v>
      </c>
      <c r="F51" s="32"/>
      <c r="G51" s="82">
        <v>153000</v>
      </c>
      <c r="H51" s="26"/>
    </row>
    <row r="52" spans="2:8" ht="21.75" customHeight="1" thickBot="1">
      <c r="B52" s="257" t="s">
        <v>391</v>
      </c>
      <c r="C52" s="258"/>
      <c r="D52" s="259"/>
      <c r="E52" s="109">
        <f>E27+E37+E50-E51</f>
        <v>-1326000</v>
      </c>
      <c r="F52" s="45">
        <f>F27+F37+F50</f>
        <v>-2490861</v>
      </c>
      <c r="G52" s="87">
        <f>G27+G37+G50-153000</f>
        <v>1164861</v>
      </c>
      <c r="H52" s="20"/>
    </row>
    <row r="53" spans="2:4" s="34" customFormat="1" ht="21.75" customHeight="1" thickBot="1">
      <c r="B53" s="33"/>
      <c r="C53" s="33"/>
      <c r="D53" s="33"/>
    </row>
    <row r="54" spans="2:8" ht="21.75" customHeight="1">
      <c r="B54" s="260" t="s">
        <v>392</v>
      </c>
      <c r="C54" s="261"/>
      <c r="D54" s="262"/>
      <c r="E54" s="114">
        <v>4788000</v>
      </c>
      <c r="F54" s="115">
        <v>40414291</v>
      </c>
      <c r="G54" s="10">
        <f>E54-F54</f>
        <v>-35626291</v>
      </c>
      <c r="H54" s="35"/>
    </row>
    <row r="55" spans="2:8" ht="21.75" customHeight="1" thickBot="1">
      <c r="B55" s="263" t="s">
        <v>393</v>
      </c>
      <c r="C55" s="264"/>
      <c r="D55" s="265"/>
      <c r="E55" s="107">
        <f>E52+E54</f>
        <v>3462000</v>
      </c>
      <c r="F55" s="45">
        <f>F52+F54</f>
        <v>37923430</v>
      </c>
      <c r="G55" s="45">
        <f>G52+G54</f>
        <v>-34461430</v>
      </c>
      <c r="H55" s="20"/>
    </row>
    <row r="56" ht="21.75" customHeight="1">
      <c r="C56" s="2" t="s">
        <v>135</v>
      </c>
    </row>
  </sheetData>
  <sheetProtection/>
  <mergeCells count="18">
    <mergeCell ref="B1:H1"/>
    <mergeCell ref="B5:D5"/>
    <mergeCell ref="B6:B27"/>
    <mergeCell ref="C6:C20"/>
    <mergeCell ref="B28:B37"/>
    <mergeCell ref="C27:D27"/>
    <mergeCell ref="C33:C36"/>
    <mergeCell ref="C21:C26"/>
    <mergeCell ref="C28:C32"/>
    <mergeCell ref="C37:D37"/>
    <mergeCell ref="B51:D51"/>
    <mergeCell ref="B52:D52"/>
    <mergeCell ref="B54:D54"/>
    <mergeCell ref="B55:D55"/>
    <mergeCell ref="C50:D50"/>
    <mergeCell ref="B38:B50"/>
    <mergeCell ref="C44:C49"/>
    <mergeCell ref="C38:C43"/>
  </mergeCells>
  <printOptions/>
  <pageMargins left="0.71" right="0.42" top="0.71" bottom="0.44" header="0.512" footer="0.2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54"/>
  <sheetViews>
    <sheetView view="pageBreakPreview" zoomScaleNormal="115" zoomScaleSheetLayoutView="100" zoomScalePageLayoutView="0" workbookViewId="0" topLeftCell="A1">
      <selection activeCell="H151" sqref="H151"/>
    </sheetView>
  </sheetViews>
  <sheetFormatPr defaultColWidth="9.140625" defaultRowHeight="15"/>
  <cols>
    <col min="1" max="3" width="3.140625" style="37" customWidth="1"/>
    <col min="4" max="4" width="33.57421875" style="37" customWidth="1"/>
    <col min="5" max="9" width="11.140625" style="37" customWidth="1"/>
    <col min="10" max="16384" width="9.00390625" style="37" customWidth="1"/>
  </cols>
  <sheetData>
    <row r="3" spans="1:9" ht="14.25">
      <c r="A3" s="303" t="s">
        <v>270</v>
      </c>
      <c r="B3" s="303"/>
      <c r="C3" s="303"/>
      <c r="D3" s="303"/>
      <c r="E3" s="303"/>
      <c r="F3" s="303"/>
      <c r="G3" s="303"/>
      <c r="H3" s="303"/>
      <c r="I3" s="303"/>
    </row>
    <row r="4" spans="2:9" ht="13.5">
      <c r="B4" s="38"/>
      <c r="C4" s="38"/>
      <c r="D4" s="291" t="s">
        <v>432</v>
      </c>
      <c r="E4" s="291"/>
      <c r="F4" s="291"/>
      <c r="G4" s="36"/>
      <c r="H4" s="36"/>
      <c r="I4" s="36"/>
    </row>
    <row r="5" spans="2:9" ht="13.5" customHeight="1" thickBot="1">
      <c r="B5" s="39"/>
      <c r="C5" s="39"/>
      <c r="D5" s="39"/>
      <c r="E5" s="39"/>
      <c r="F5" s="36"/>
      <c r="G5" s="36"/>
      <c r="H5" s="292" t="s">
        <v>269</v>
      </c>
      <c r="I5" s="292"/>
    </row>
    <row r="6" spans="2:9" ht="13.5" customHeight="1" thickBot="1">
      <c r="B6" s="293" t="s">
        <v>219</v>
      </c>
      <c r="C6" s="294"/>
      <c r="D6" s="295"/>
      <c r="E6" s="119" t="s">
        <v>220</v>
      </c>
      <c r="F6" s="120" t="s">
        <v>221</v>
      </c>
      <c r="G6" s="120" t="s">
        <v>433</v>
      </c>
      <c r="H6" s="146" t="s">
        <v>434</v>
      </c>
      <c r="I6" s="121"/>
    </row>
    <row r="7" spans="2:9" ht="13.5">
      <c r="B7" s="296" t="s">
        <v>185</v>
      </c>
      <c r="C7" s="286" t="s">
        <v>186</v>
      </c>
      <c r="D7" s="116" t="s">
        <v>138</v>
      </c>
      <c r="E7" s="147">
        <f>SUM(F7:H7)</f>
        <v>0</v>
      </c>
      <c r="F7" s="148">
        <v>0</v>
      </c>
      <c r="G7" s="148">
        <v>0</v>
      </c>
      <c r="H7" s="148">
        <v>0</v>
      </c>
      <c r="I7" s="149"/>
    </row>
    <row r="8" spans="2:9" ht="13.5" customHeight="1">
      <c r="B8" s="297"/>
      <c r="C8" s="287"/>
      <c r="D8" s="40" t="s">
        <v>139</v>
      </c>
      <c r="E8" s="150">
        <f>SUM(F8:H8)</f>
        <v>0</v>
      </c>
      <c r="F8" s="151">
        <v>0</v>
      </c>
      <c r="G8" s="151">
        <v>0</v>
      </c>
      <c r="H8" s="151">
        <v>0</v>
      </c>
      <c r="I8" s="152"/>
    </row>
    <row r="9" spans="2:9" ht="13.5" customHeight="1">
      <c r="B9" s="297"/>
      <c r="C9" s="287"/>
      <c r="D9" s="40" t="s">
        <v>140</v>
      </c>
      <c r="E9" s="150">
        <f aca="true" t="shared" si="0" ref="E9:E38">SUM(F9:H9)</f>
        <v>0</v>
      </c>
      <c r="F9" s="151">
        <v>0</v>
      </c>
      <c r="G9" s="151">
        <v>0</v>
      </c>
      <c r="H9" s="151">
        <v>0</v>
      </c>
      <c r="I9" s="152"/>
    </row>
    <row r="10" spans="2:9" ht="13.5" customHeight="1">
      <c r="B10" s="297"/>
      <c r="C10" s="287"/>
      <c r="D10" s="40" t="s">
        <v>141</v>
      </c>
      <c r="E10" s="150">
        <f t="shared" si="0"/>
        <v>0</v>
      </c>
      <c r="F10" s="151">
        <v>0</v>
      </c>
      <c r="G10" s="151">
        <v>0</v>
      </c>
      <c r="H10" s="151">
        <v>0</v>
      </c>
      <c r="I10" s="152"/>
    </row>
    <row r="11" spans="2:9" ht="13.5" customHeight="1">
      <c r="B11" s="297"/>
      <c r="C11" s="287"/>
      <c r="D11" s="40" t="s">
        <v>142</v>
      </c>
      <c r="E11" s="150">
        <f t="shared" si="0"/>
        <v>0</v>
      </c>
      <c r="F11" s="151">
        <v>0</v>
      </c>
      <c r="G11" s="151">
        <v>0</v>
      </c>
      <c r="H11" s="151">
        <v>0</v>
      </c>
      <c r="I11" s="152"/>
    </row>
    <row r="12" spans="2:9" ht="13.5" customHeight="1">
      <c r="B12" s="297"/>
      <c r="C12" s="287"/>
      <c r="D12" s="40" t="s">
        <v>143</v>
      </c>
      <c r="E12" s="150">
        <f t="shared" si="0"/>
        <v>0</v>
      </c>
      <c r="F12" s="151">
        <v>0</v>
      </c>
      <c r="G12" s="151">
        <v>0</v>
      </c>
      <c r="H12" s="151">
        <v>0</v>
      </c>
      <c r="I12" s="152"/>
    </row>
    <row r="13" spans="2:9" ht="13.5" customHeight="1">
      <c r="B13" s="297"/>
      <c r="C13" s="287"/>
      <c r="D13" s="40" t="s">
        <v>144</v>
      </c>
      <c r="E13" s="150">
        <f t="shared" si="0"/>
        <v>0</v>
      </c>
      <c r="F13" s="151">
        <v>0</v>
      </c>
      <c r="G13" s="151">
        <v>0</v>
      </c>
      <c r="H13" s="151">
        <v>0</v>
      </c>
      <c r="I13" s="152"/>
    </row>
    <row r="14" spans="2:9" ht="13.5" customHeight="1">
      <c r="B14" s="297"/>
      <c r="C14" s="287"/>
      <c r="D14" s="40" t="s">
        <v>145</v>
      </c>
      <c r="E14" s="150">
        <f t="shared" si="0"/>
        <v>0</v>
      </c>
      <c r="F14" s="151">
        <v>0</v>
      </c>
      <c r="G14" s="151">
        <v>0</v>
      </c>
      <c r="H14" s="151">
        <v>0</v>
      </c>
      <c r="I14" s="152"/>
    </row>
    <row r="15" spans="2:9" ht="13.5" customHeight="1">
      <c r="B15" s="297"/>
      <c r="C15" s="287"/>
      <c r="D15" s="40" t="s">
        <v>146</v>
      </c>
      <c r="E15" s="150">
        <f t="shared" si="0"/>
        <v>0</v>
      </c>
      <c r="F15" s="151">
        <v>0</v>
      </c>
      <c r="G15" s="151">
        <v>0</v>
      </c>
      <c r="H15" s="151">
        <v>0</v>
      </c>
      <c r="I15" s="152"/>
    </row>
    <row r="16" spans="2:9" ht="13.5" customHeight="1">
      <c r="B16" s="297"/>
      <c r="C16" s="287"/>
      <c r="D16" s="40" t="s">
        <v>147</v>
      </c>
      <c r="E16" s="150">
        <f t="shared" si="0"/>
        <v>0</v>
      </c>
      <c r="F16" s="151">
        <v>0</v>
      </c>
      <c r="G16" s="151">
        <v>0</v>
      </c>
      <c r="H16" s="151">
        <v>0</v>
      </c>
      <c r="I16" s="152"/>
    </row>
    <row r="17" spans="2:9" ht="13.5" customHeight="1">
      <c r="B17" s="297"/>
      <c r="C17" s="287"/>
      <c r="D17" s="40" t="s">
        <v>148</v>
      </c>
      <c r="E17" s="150">
        <f t="shared" si="0"/>
        <v>0</v>
      </c>
      <c r="F17" s="151">
        <v>0</v>
      </c>
      <c r="G17" s="151">
        <v>0</v>
      </c>
      <c r="H17" s="151">
        <v>0</v>
      </c>
      <c r="I17" s="152"/>
    </row>
    <row r="18" spans="2:9" ht="13.5" customHeight="1">
      <c r="B18" s="297"/>
      <c r="C18" s="287"/>
      <c r="D18" s="40" t="s">
        <v>149</v>
      </c>
      <c r="E18" s="150">
        <f t="shared" si="0"/>
        <v>0</v>
      </c>
      <c r="F18" s="151">
        <v>0</v>
      </c>
      <c r="G18" s="151">
        <v>0</v>
      </c>
      <c r="H18" s="151">
        <v>0</v>
      </c>
      <c r="I18" s="152"/>
    </row>
    <row r="19" spans="2:9" ht="13.5" customHeight="1">
      <c r="B19" s="297"/>
      <c r="C19" s="287"/>
      <c r="D19" s="40" t="s">
        <v>150</v>
      </c>
      <c r="E19" s="150">
        <f t="shared" si="0"/>
        <v>0</v>
      </c>
      <c r="F19" s="151">
        <v>0</v>
      </c>
      <c r="G19" s="151">
        <v>0</v>
      </c>
      <c r="H19" s="151">
        <v>0</v>
      </c>
      <c r="I19" s="152"/>
    </row>
    <row r="20" spans="2:9" ht="13.5" customHeight="1">
      <c r="B20" s="297"/>
      <c r="C20" s="287"/>
      <c r="D20" s="40" t="s">
        <v>151</v>
      </c>
      <c r="E20" s="150">
        <f t="shared" si="0"/>
        <v>124686891</v>
      </c>
      <c r="F20" s="151">
        <v>0</v>
      </c>
      <c r="G20" s="151">
        <v>124686891</v>
      </c>
      <c r="H20" s="151">
        <v>0</v>
      </c>
      <c r="I20" s="152"/>
    </row>
    <row r="21" spans="2:9" ht="13.5">
      <c r="B21" s="297"/>
      <c r="C21" s="287"/>
      <c r="D21" s="40" t="s">
        <v>152</v>
      </c>
      <c r="E21" s="150">
        <f t="shared" si="0"/>
        <v>101427090</v>
      </c>
      <c r="F21" s="151">
        <v>0</v>
      </c>
      <c r="G21" s="151">
        <v>101427090</v>
      </c>
      <c r="H21" s="151">
        <v>0</v>
      </c>
      <c r="I21" s="152"/>
    </row>
    <row r="22" spans="2:9" ht="13.5">
      <c r="B22" s="297"/>
      <c r="C22" s="287"/>
      <c r="D22" s="40" t="s">
        <v>153</v>
      </c>
      <c r="E22" s="150">
        <f t="shared" si="0"/>
        <v>23259801</v>
      </c>
      <c r="F22" s="151">
        <v>0</v>
      </c>
      <c r="G22" s="151">
        <v>23259801</v>
      </c>
      <c r="H22" s="151">
        <v>0</v>
      </c>
      <c r="I22" s="152"/>
    </row>
    <row r="23" spans="2:9" ht="13.5">
      <c r="B23" s="297"/>
      <c r="C23" s="287"/>
      <c r="D23" s="40" t="s">
        <v>154</v>
      </c>
      <c r="E23" s="150">
        <f t="shared" si="0"/>
        <v>0</v>
      </c>
      <c r="F23" s="151">
        <v>0</v>
      </c>
      <c r="G23" s="151">
        <v>0</v>
      </c>
      <c r="H23" s="151">
        <v>0</v>
      </c>
      <c r="I23" s="152"/>
    </row>
    <row r="24" spans="2:9" ht="13.5">
      <c r="B24" s="297"/>
      <c r="C24" s="287"/>
      <c r="D24" s="40" t="s">
        <v>155</v>
      </c>
      <c r="E24" s="150">
        <f t="shared" si="0"/>
        <v>0</v>
      </c>
      <c r="F24" s="151">
        <v>0</v>
      </c>
      <c r="G24" s="151">
        <v>0</v>
      </c>
      <c r="H24" s="151">
        <v>0</v>
      </c>
      <c r="I24" s="152"/>
    </row>
    <row r="25" spans="2:9" ht="13.5">
      <c r="B25" s="297"/>
      <c r="C25" s="287"/>
      <c r="D25" s="40" t="s">
        <v>156</v>
      </c>
      <c r="E25" s="150">
        <f t="shared" si="0"/>
        <v>18720</v>
      </c>
      <c r="F25" s="151">
        <v>0</v>
      </c>
      <c r="G25" s="151">
        <v>0</v>
      </c>
      <c r="H25" s="151">
        <v>18720</v>
      </c>
      <c r="I25" s="152"/>
    </row>
    <row r="26" spans="2:9" ht="13.5">
      <c r="B26" s="297"/>
      <c r="C26" s="287"/>
      <c r="D26" s="40" t="s">
        <v>157</v>
      </c>
      <c r="E26" s="150">
        <f t="shared" si="0"/>
        <v>18720</v>
      </c>
      <c r="F26" s="151">
        <v>0</v>
      </c>
      <c r="G26" s="151">
        <v>0</v>
      </c>
      <c r="H26" s="151">
        <v>18720</v>
      </c>
      <c r="I26" s="152"/>
    </row>
    <row r="27" spans="2:9" ht="13.5">
      <c r="B27" s="297"/>
      <c r="C27" s="287"/>
      <c r="D27" s="40" t="s">
        <v>435</v>
      </c>
      <c r="E27" s="150">
        <f t="shared" si="0"/>
        <v>407669</v>
      </c>
      <c r="F27" s="151">
        <v>0</v>
      </c>
      <c r="G27" s="151">
        <v>268669</v>
      </c>
      <c r="H27" s="151">
        <v>139000</v>
      </c>
      <c r="I27" s="152"/>
    </row>
    <row r="28" spans="2:9" ht="13.5">
      <c r="B28" s="297"/>
      <c r="C28" s="287"/>
      <c r="D28" s="40" t="s">
        <v>436</v>
      </c>
      <c r="E28" s="150">
        <f t="shared" si="0"/>
        <v>407669</v>
      </c>
      <c r="F28" s="151">
        <v>0</v>
      </c>
      <c r="G28" s="151">
        <v>268669</v>
      </c>
      <c r="H28" s="151">
        <v>139000</v>
      </c>
      <c r="I28" s="152"/>
    </row>
    <row r="29" spans="2:9" ht="13.5">
      <c r="B29" s="297"/>
      <c r="C29" s="287"/>
      <c r="D29" s="40" t="s">
        <v>158</v>
      </c>
      <c r="E29" s="150">
        <f t="shared" si="0"/>
        <v>0</v>
      </c>
      <c r="F29" s="151">
        <v>0</v>
      </c>
      <c r="G29" s="151">
        <v>0</v>
      </c>
      <c r="H29" s="151">
        <v>0</v>
      </c>
      <c r="I29" s="152"/>
    </row>
    <row r="30" spans="2:9" ht="13.5">
      <c r="B30" s="297"/>
      <c r="C30" s="287"/>
      <c r="D30" s="40" t="s">
        <v>159</v>
      </c>
      <c r="E30" s="150">
        <f t="shared" si="0"/>
        <v>0</v>
      </c>
      <c r="F30" s="151">
        <v>0</v>
      </c>
      <c r="G30" s="151">
        <v>0</v>
      </c>
      <c r="H30" s="151">
        <v>0</v>
      </c>
      <c r="I30" s="152"/>
    </row>
    <row r="31" spans="2:9" ht="13.5">
      <c r="B31" s="297"/>
      <c r="C31" s="287"/>
      <c r="D31" s="40" t="s">
        <v>160</v>
      </c>
      <c r="E31" s="150">
        <f t="shared" si="0"/>
        <v>1108675</v>
      </c>
      <c r="F31" s="151">
        <v>704000</v>
      </c>
      <c r="G31" s="151">
        <v>404675</v>
      </c>
      <c r="H31" s="151">
        <v>0</v>
      </c>
      <c r="I31" s="152"/>
    </row>
    <row r="32" spans="2:9" ht="13.5">
      <c r="B32" s="297"/>
      <c r="C32" s="287"/>
      <c r="D32" s="40" t="s">
        <v>161</v>
      </c>
      <c r="E32" s="150">
        <f t="shared" si="0"/>
        <v>1108675</v>
      </c>
      <c r="F32" s="151">
        <v>704000</v>
      </c>
      <c r="G32" s="151">
        <v>404675</v>
      </c>
      <c r="H32" s="151">
        <v>0</v>
      </c>
      <c r="I32" s="152"/>
    </row>
    <row r="33" spans="2:9" ht="13.5">
      <c r="B33" s="297"/>
      <c r="C33" s="287"/>
      <c r="D33" s="40" t="s">
        <v>162</v>
      </c>
      <c r="E33" s="150">
        <f t="shared" si="0"/>
        <v>1889577</v>
      </c>
      <c r="F33" s="151">
        <v>0</v>
      </c>
      <c r="G33" s="151">
        <v>1889577</v>
      </c>
      <c r="H33" s="151">
        <v>0</v>
      </c>
      <c r="I33" s="152"/>
    </row>
    <row r="34" spans="2:9" ht="13.5">
      <c r="B34" s="297"/>
      <c r="C34" s="287"/>
      <c r="D34" s="40" t="s">
        <v>163</v>
      </c>
      <c r="E34" s="150">
        <f t="shared" si="0"/>
        <v>1889577</v>
      </c>
      <c r="F34" s="151">
        <v>0</v>
      </c>
      <c r="G34" s="151">
        <v>1889577</v>
      </c>
      <c r="H34" s="151">
        <v>0</v>
      </c>
      <c r="I34" s="152"/>
    </row>
    <row r="35" spans="2:9" ht="13.5">
      <c r="B35" s="297"/>
      <c r="C35" s="287"/>
      <c r="D35" s="40" t="s">
        <v>164</v>
      </c>
      <c r="E35" s="150">
        <v>0</v>
      </c>
      <c r="F35" s="151">
        <v>0</v>
      </c>
      <c r="G35" s="151">
        <v>0</v>
      </c>
      <c r="H35" s="151">
        <v>0</v>
      </c>
      <c r="I35" s="152"/>
    </row>
    <row r="36" spans="2:9" ht="13.5">
      <c r="B36" s="297"/>
      <c r="C36" s="287"/>
      <c r="D36" s="40" t="s">
        <v>165</v>
      </c>
      <c r="E36" s="150">
        <v>0</v>
      </c>
      <c r="F36" s="151">
        <v>0</v>
      </c>
      <c r="G36" s="151">
        <v>0</v>
      </c>
      <c r="H36" s="151">
        <v>0</v>
      </c>
      <c r="I36" s="152"/>
    </row>
    <row r="37" spans="2:9" ht="13.5">
      <c r="B37" s="297"/>
      <c r="C37" s="287"/>
      <c r="D37" s="40" t="s">
        <v>166</v>
      </c>
      <c r="E37" s="150">
        <f t="shared" si="0"/>
        <v>20088</v>
      </c>
      <c r="F37" s="151">
        <v>1830</v>
      </c>
      <c r="G37" s="151">
        <v>18258</v>
      </c>
      <c r="H37" s="151">
        <v>0</v>
      </c>
      <c r="I37" s="152"/>
    </row>
    <row r="38" spans="2:9" ht="13.5">
      <c r="B38" s="297"/>
      <c r="C38" s="287"/>
      <c r="D38" s="40" t="s">
        <v>167</v>
      </c>
      <c r="E38" s="150">
        <f t="shared" si="0"/>
        <v>20088</v>
      </c>
      <c r="F38" s="151">
        <v>1830</v>
      </c>
      <c r="G38" s="151">
        <v>18258</v>
      </c>
      <c r="H38" s="151">
        <v>0</v>
      </c>
      <c r="I38" s="152"/>
    </row>
    <row r="39" spans="2:9" ht="13.5">
      <c r="B39" s="297"/>
      <c r="C39" s="287"/>
      <c r="D39" s="40" t="s">
        <v>168</v>
      </c>
      <c r="E39" s="150">
        <v>0</v>
      </c>
      <c r="F39" s="151">
        <v>0</v>
      </c>
      <c r="G39" s="151">
        <v>0</v>
      </c>
      <c r="H39" s="151">
        <v>0</v>
      </c>
      <c r="I39" s="152"/>
    </row>
    <row r="40" spans="2:9" ht="13.5">
      <c r="B40" s="297"/>
      <c r="C40" s="287"/>
      <c r="D40" s="40" t="s">
        <v>169</v>
      </c>
      <c r="E40" s="150">
        <v>0</v>
      </c>
      <c r="F40" s="151">
        <v>0</v>
      </c>
      <c r="G40" s="151">
        <v>0</v>
      </c>
      <c r="H40" s="151">
        <v>0</v>
      </c>
      <c r="I40" s="152"/>
    </row>
    <row r="41" spans="2:9" ht="13.5">
      <c r="B41" s="297"/>
      <c r="C41" s="287"/>
      <c r="D41" s="40" t="s">
        <v>170</v>
      </c>
      <c r="E41" s="150">
        <v>0</v>
      </c>
      <c r="F41" s="151">
        <v>0</v>
      </c>
      <c r="G41" s="151">
        <v>0</v>
      </c>
      <c r="H41" s="151">
        <v>0</v>
      </c>
      <c r="I41" s="152"/>
    </row>
    <row r="42" spans="2:9" ht="13.5">
      <c r="B42" s="297"/>
      <c r="C42" s="287"/>
      <c r="D42" s="40" t="s">
        <v>171</v>
      </c>
      <c r="E42" s="150">
        <v>0</v>
      </c>
      <c r="F42" s="151">
        <v>0</v>
      </c>
      <c r="G42" s="151">
        <v>0</v>
      </c>
      <c r="H42" s="151">
        <v>0</v>
      </c>
      <c r="I42" s="152"/>
    </row>
    <row r="43" spans="2:9" ht="14.25" thickBot="1">
      <c r="B43" s="297"/>
      <c r="C43" s="287"/>
      <c r="D43" s="41" t="s">
        <v>172</v>
      </c>
      <c r="E43" s="153">
        <v>0</v>
      </c>
      <c r="F43" s="154">
        <v>0</v>
      </c>
      <c r="G43" s="154">
        <v>0</v>
      </c>
      <c r="H43" s="155">
        <v>0</v>
      </c>
      <c r="I43" s="156"/>
    </row>
    <row r="44" spans="2:9" ht="14.25" thickBot="1">
      <c r="B44" s="297"/>
      <c r="C44" s="299"/>
      <c r="D44" s="122" t="s">
        <v>399</v>
      </c>
      <c r="E44" s="157">
        <v>128131620</v>
      </c>
      <c r="F44" s="158">
        <v>705830</v>
      </c>
      <c r="G44" s="158">
        <v>127268070</v>
      </c>
      <c r="H44" s="158">
        <v>157720</v>
      </c>
      <c r="I44" s="152"/>
    </row>
    <row r="45" spans="2:9" ht="13.5" customHeight="1">
      <c r="B45" s="297"/>
      <c r="C45" s="296" t="s">
        <v>187</v>
      </c>
      <c r="D45" s="117" t="s">
        <v>173</v>
      </c>
      <c r="E45" s="147">
        <f>SUM(F45:H45)</f>
        <v>95613846</v>
      </c>
      <c r="F45" s="159">
        <v>0</v>
      </c>
      <c r="G45" s="148">
        <v>95474327</v>
      </c>
      <c r="H45" s="160">
        <v>139519</v>
      </c>
      <c r="I45" s="161"/>
    </row>
    <row r="46" spans="2:9" ht="13.5">
      <c r="B46" s="297"/>
      <c r="C46" s="297"/>
      <c r="D46" s="42" t="s">
        <v>174</v>
      </c>
      <c r="E46" s="150">
        <f>SUM(F46:H46)</f>
        <v>0</v>
      </c>
      <c r="F46" s="162">
        <v>0</v>
      </c>
      <c r="G46" s="151">
        <v>0</v>
      </c>
      <c r="H46" s="158">
        <v>0</v>
      </c>
      <c r="I46" s="163"/>
    </row>
    <row r="47" spans="2:9" ht="13.5">
      <c r="B47" s="297"/>
      <c r="C47" s="297"/>
      <c r="D47" s="42" t="s">
        <v>175</v>
      </c>
      <c r="E47" s="150">
        <f aca="true" t="shared" si="1" ref="E47:E92">SUM(F47:H47)</f>
        <v>48069000</v>
      </c>
      <c r="F47" s="162">
        <v>0</v>
      </c>
      <c r="G47" s="151">
        <v>47929481</v>
      </c>
      <c r="H47" s="158">
        <v>139519</v>
      </c>
      <c r="I47" s="163"/>
    </row>
    <row r="48" spans="2:9" ht="13.5">
      <c r="B48" s="297"/>
      <c r="C48" s="297"/>
      <c r="D48" s="42" t="s">
        <v>176</v>
      </c>
      <c r="E48" s="150">
        <f t="shared" si="1"/>
        <v>27660662</v>
      </c>
      <c r="F48" s="162">
        <v>0</v>
      </c>
      <c r="G48" s="151">
        <v>27660662</v>
      </c>
      <c r="H48" s="158">
        <v>0</v>
      </c>
      <c r="I48" s="163"/>
    </row>
    <row r="49" spans="2:9" ht="13.5">
      <c r="B49" s="297"/>
      <c r="C49" s="297"/>
      <c r="D49" s="42" t="s">
        <v>177</v>
      </c>
      <c r="E49" s="150">
        <f t="shared" si="1"/>
        <v>6536000</v>
      </c>
      <c r="F49" s="162">
        <v>0</v>
      </c>
      <c r="G49" s="151">
        <v>6536000</v>
      </c>
      <c r="H49" s="158">
        <v>0</v>
      </c>
      <c r="I49" s="163"/>
    </row>
    <row r="50" spans="2:9" ht="13.5">
      <c r="B50" s="297"/>
      <c r="C50" s="297"/>
      <c r="D50" s="42" t="s">
        <v>178</v>
      </c>
      <c r="E50" s="150">
        <f t="shared" si="1"/>
        <v>58287</v>
      </c>
      <c r="F50" s="162">
        <v>0</v>
      </c>
      <c r="G50" s="151">
        <v>58287</v>
      </c>
      <c r="H50" s="158">
        <v>0</v>
      </c>
      <c r="I50" s="163"/>
    </row>
    <row r="51" spans="2:9" ht="13.5">
      <c r="B51" s="297"/>
      <c r="C51" s="297"/>
      <c r="D51" s="42" t="s">
        <v>179</v>
      </c>
      <c r="E51" s="150">
        <f t="shared" si="1"/>
        <v>894000</v>
      </c>
      <c r="F51" s="162">
        <v>0</v>
      </c>
      <c r="G51" s="151">
        <v>894000</v>
      </c>
      <c r="H51" s="158">
        <v>0</v>
      </c>
      <c r="I51" s="163"/>
    </row>
    <row r="52" spans="2:9" ht="13.5">
      <c r="B52" s="297"/>
      <c r="C52" s="297"/>
      <c r="D52" s="42" t="s">
        <v>180</v>
      </c>
      <c r="E52" s="150">
        <f t="shared" si="1"/>
        <v>12395897</v>
      </c>
      <c r="F52" s="162">
        <v>0</v>
      </c>
      <c r="G52" s="151">
        <v>12395897</v>
      </c>
      <c r="H52" s="158">
        <v>0</v>
      </c>
      <c r="I52" s="163"/>
    </row>
    <row r="53" spans="2:9" ht="13.5">
      <c r="B53" s="297"/>
      <c r="C53" s="297"/>
      <c r="D53" s="42" t="s">
        <v>181</v>
      </c>
      <c r="E53" s="150">
        <f t="shared" si="1"/>
        <v>9255083</v>
      </c>
      <c r="F53" s="162">
        <v>518952</v>
      </c>
      <c r="G53" s="151">
        <v>8736131</v>
      </c>
      <c r="H53" s="158">
        <v>0</v>
      </c>
      <c r="I53" s="163"/>
    </row>
    <row r="54" spans="2:9" ht="13.5">
      <c r="B54" s="297"/>
      <c r="C54" s="297"/>
      <c r="D54" s="42" t="s">
        <v>182</v>
      </c>
      <c r="E54" s="150">
        <f t="shared" si="1"/>
        <v>340355</v>
      </c>
      <c r="F54" s="162">
        <v>0</v>
      </c>
      <c r="G54" s="151">
        <v>340355</v>
      </c>
      <c r="H54" s="158">
        <v>0</v>
      </c>
      <c r="I54" s="163"/>
    </row>
    <row r="55" spans="2:9" ht="13.5">
      <c r="B55" s="297"/>
      <c r="C55" s="297"/>
      <c r="D55" s="42" t="s">
        <v>183</v>
      </c>
      <c r="E55" s="150">
        <f t="shared" si="1"/>
        <v>585146</v>
      </c>
      <c r="F55" s="162">
        <v>5624</v>
      </c>
      <c r="G55" s="151">
        <v>579522</v>
      </c>
      <c r="H55" s="158">
        <v>0</v>
      </c>
      <c r="I55" s="163"/>
    </row>
    <row r="56" spans="2:9" ht="13.5">
      <c r="B56" s="297"/>
      <c r="C56" s="297"/>
      <c r="D56" s="42" t="s">
        <v>184</v>
      </c>
      <c r="E56" s="150">
        <f t="shared" si="1"/>
        <v>180997</v>
      </c>
      <c r="F56" s="162">
        <v>0</v>
      </c>
      <c r="G56" s="151">
        <v>180997</v>
      </c>
      <c r="H56" s="158">
        <v>0</v>
      </c>
      <c r="I56" s="163"/>
    </row>
    <row r="57" spans="2:9" ht="13.5">
      <c r="B57" s="297"/>
      <c r="C57" s="297"/>
      <c r="D57" s="42" t="s">
        <v>188</v>
      </c>
      <c r="E57" s="150">
        <f t="shared" si="1"/>
        <v>153605</v>
      </c>
      <c r="F57" s="162">
        <v>0</v>
      </c>
      <c r="G57" s="151">
        <v>153605</v>
      </c>
      <c r="H57" s="158">
        <v>0</v>
      </c>
      <c r="I57" s="163"/>
    </row>
    <row r="58" spans="2:9" ht="13.5" customHeight="1">
      <c r="B58" s="297"/>
      <c r="C58" s="297"/>
      <c r="D58" s="42" t="s">
        <v>189</v>
      </c>
      <c r="E58" s="150">
        <f t="shared" si="1"/>
        <v>200902</v>
      </c>
      <c r="F58" s="162">
        <v>0</v>
      </c>
      <c r="G58" s="151">
        <v>200902</v>
      </c>
      <c r="H58" s="158">
        <v>0</v>
      </c>
      <c r="I58" s="163"/>
    </row>
    <row r="59" spans="2:9" ht="13.5">
      <c r="B59" s="297"/>
      <c r="C59" s="297"/>
      <c r="D59" s="42" t="s">
        <v>190</v>
      </c>
      <c r="E59" s="150">
        <f t="shared" si="1"/>
        <v>63288</v>
      </c>
      <c r="F59" s="162">
        <v>0</v>
      </c>
      <c r="G59" s="151">
        <v>63288</v>
      </c>
      <c r="H59" s="158">
        <v>0</v>
      </c>
      <c r="I59" s="163"/>
    </row>
    <row r="60" spans="2:9" ht="13.5">
      <c r="B60" s="297"/>
      <c r="C60" s="297"/>
      <c r="D60" s="42" t="s">
        <v>191</v>
      </c>
      <c r="E60" s="150">
        <f t="shared" si="1"/>
        <v>210359</v>
      </c>
      <c r="F60" s="162">
        <v>0</v>
      </c>
      <c r="G60" s="151">
        <v>210359</v>
      </c>
      <c r="H60" s="158">
        <v>0</v>
      </c>
      <c r="I60" s="163"/>
    </row>
    <row r="61" spans="2:9" ht="13.5">
      <c r="B61" s="297"/>
      <c r="C61" s="297"/>
      <c r="D61" s="42" t="s">
        <v>192</v>
      </c>
      <c r="E61" s="150">
        <f t="shared" si="1"/>
        <v>1120</v>
      </c>
      <c r="F61" s="162">
        <v>0</v>
      </c>
      <c r="G61" s="151">
        <v>1120</v>
      </c>
      <c r="H61" s="158">
        <v>0</v>
      </c>
      <c r="I61" s="163"/>
    </row>
    <row r="62" spans="2:9" ht="13.5">
      <c r="B62" s="297"/>
      <c r="C62" s="297"/>
      <c r="D62" s="42" t="s">
        <v>193</v>
      </c>
      <c r="E62" s="150">
        <f t="shared" si="1"/>
        <v>663222</v>
      </c>
      <c r="F62" s="162">
        <v>0</v>
      </c>
      <c r="G62" s="151">
        <v>663222</v>
      </c>
      <c r="H62" s="158">
        <v>0</v>
      </c>
      <c r="I62" s="163"/>
    </row>
    <row r="63" spans="2:9" ht="13.5">
      <c r="B63" s="297"/>
      <c r="C63" s="297"/>
      <c r="D63" s="42" t="s">
        <v>194</v>
      </c>
      <c r="E63" s="150">
        <f t="shared" si="1"/>
        <v>466732</v>
      </c>
      <c r="F63" s="151">
        <v>0</v>
      </c>
      <c r="G63" s="151">
        <v>466732</v>
      </c>
      <c r="H63" s="158">
        <v>0</v>
      </c>
      <c r="I63" s="163"/>
    </row>
    <row r="64" spans="2:9" ht="13.5">
      <c r="B64" s="297"/>
      <c r="C64" s="297"/>
      <c r="D64" s="42" t="s">
        <v>195</v>
      </c>
      <c r="E64" s="150">
        <f t="shared" si="1"/>
        <v>506762</v>
      </c>
      <c r="F64" s="162">
        <v>431600</v>
      </c>
      <c r="G64" s="158">
        <v>75162</v>
      </c>
      <c r="H64" s="157">
        <v>0</v>
      </c>
      <c r="I64" s="163"/>
    </row>
    <row r="65" spans="2:9" ht="13.5">
      <c r="B65" s="297"/>
      <c r="C65" s="297"/>
      <c r="D65" s="42" t="s">
        <v>196</v>
      </c>
      <c r="E65" s="150">
        <f t="shared" si="1"/>
        <v>0</v>
      </c>
      <c r="F65" s="162">
        <v>0</v>
      </c>
      <c r="G65" s="158">
        <v>0</v>
      </c>
      <c r="H65" s="157">
        <v>0</v>
      </c>
      <c r="I65" s="163"/>
    </row>
    <row r="66" spans="2:9" ht="13.5">
      <c r="B66" s="297"/>
      <c r="C66" s="297"/>
      <c r="D66" s="42" t="s">
        <v>197</v>
      </c>
      <c r="E66" s="150">
        <f t="shared" si="1"/>
        <v>108000</v>
      </c>
      <c r="F66" s="162">
        <v>0</v>
      </c>
      <c r="G66" s="158">
        <v>108000</v>
      </c>
      <c r="H66" s="157">
        <v>0</v>
      </c>
      <c r="I66" s="163"/>
    </row>
    <row r="67" spans="2:9" ht="13.5">
      <c r="B67" s="297"/>
      <c r="C67" s="297"/>
      <c r="D67" s="42" t="s">
        <v>198</v>
      </c>
      <c r="E67" s="150">
        <f t="shared" si="1"/>
        <v>875393</v>
      </c>
      <c r="F67" s="162">
        <v>1728</v>
      </c>
      <c r="G67" s="158">
        <v>873665</v>
      </c>
      <c r="H67" s="157">
        <v>0</v>
      </c>
      <c r="I67" s="163"/>
    </row>
    <row r="68" spans="2:9" ht="13.5">
      <c r="B68" s="297"/>
      <c r="C68" s="297"/>
      <c r="D68" s="42" t="s">
        <v>199</v>
      </c>
      <c r="E68" s="150">
        <f t="shared" si="1"/>
        <v>379552</v>
      </c>
      <c r="F68" s="162">
        <v>0</v>
      </c>
      <c r="G68" s="158">
        <v>379552</v>
      </c>
      <c r="H68" s="157">
        <v>0</v>
      </c>
      <c r="I68" s="163"/>
    </row>
    <row r="69" spans="2:9" ht="13.5">
      <c r="B69" s="297"/>
      <c r="C69" s="297"/>
      <c r="D69" s="42" t="s">
        <v>200</v>
      </c>
      <c r="E69" s="150">
        <f t="shared" si="1"/>
        <v>651406</v>
      </c>
      <c r="F69" s="162">
        <v>0</v>
      </c>
      <c r="G69" s="158">
        <v>651406</v>
      </c>
      <c r="H69" s="157">
        <v>0</v>
      </c>
      <c r="I69" s="163"/>
    </row>
    <row r="70" spans="2:9" ht="13.5">
      <c r="B70" s="297"/>
      <c r="C70" s="297"/>
      <c r="D70" s="42" t="s">
        <v>201</v>
      </c>
      <c r="E70" s="150">
        <f t="shared" si="1"/>
        <v>1200</v>
      </c>
      <c r="F70" s="162">
        <v>0</v>
      </c>
      <c r="G70" s="158">
        <v>1200</v>
      </c>
      <c r="H70" s="157">
        <v>0</v>
      </c>
      <c r="I70" s="163"/>
    </row>
    <row r="71" spans="2:9" ht="13.5">
      <c r="B71" s="297"/>
      <c r="C71" s="297"/>
      <c r="D71" s="42" t="s">
        <v>202</v>
      </c>
      <c r="E71" s="150">
        <f t="shared" si="1"/>
        <v>3867044</v>
      </c>
      <c r="F71" s="162">
        <v>80000</v>
      </c>
      <c r="G71" s="158">
        <v>3787044</v>
      </c>
      <c r="H71" s="157">
        <v>0</v>
      </c>
      <c r="I71" s="163"/>
    </row>
    <row r="72" spans="2:9" ht="13.5">
      <c r="B72" s="297"/>
      <c r="C72" s="297"/>
      <c r="D72" s="42" t="s">
        <v>203</v>
      </c>
      <c r="E72" s="150">
        <f t="shared" si="1"/>
        <v>23753552</v>
      </c>
      <c r="F72" s="162">
        <v>0</v>
      </c>
      <c r="G72" s="158">
        <v>23716762</v>
      </c>
      <c r="H72" s="157">
        <v>36790</v>
      </c>
      <c r="I72" s="163"/>
    </row>
    <row r="73" spans="2:9" ht="13.5">
      <c r="B73" s="297"/>
      <c r="C73" s="297"/>
      <c r="D73" s="42" t="s">
        <v>204</v>
      </c>
      <c r="E73" s="150">
        <f t="shared" si="1"/>
        <v>9658428</v>
      </c>
      <c r="F73" s="162">
        <v>0</v>
      </c>
      <c r="G73" s="158">
        <v>9630395</v>
      </c>
      <c r="H73" s="157">
        <v>28033</v>
      </c>
      <c r="I73" s="163"/>
    </row>
    <row r="74" spans="2:9" ht="13.5">
      <c r="B74" s="297"/>
      <c r="C74" s="297"/>
      <c r="D74" s="42" t="s">
        <v>205</v>
      </c>
      <c r="E74" s="150">
        <f t="shared" si="1"/>
        <v>593881</v>
      </c>
      <c r="F74" s="162">
        <v>0</v>
      </c>
      <c r="G74" s="158">
        <v>593881</v>
      </c>
      <c r="H74" s="157">
        <v>0</v>
      </c>
      <c r="I74" s="163"/>
    </row>
    <row r="75" spans="2:9" ht="13.5">
      <c r="B75" s="297"/>
      <c r="C75" s="297"/>
      <c r="D75" s="42" t="s">
        <v>206</v>
      </c>
      <c r="E75" s="150">
        <f t="shared" si="1"/>
        <v>700630</v>
      </c>
      <c r="F75" s="162">
        <v>0</v>
      </c>
      <c r="G75" s="158">
        <v>700630</v>
      </c>
      <c r="H75" s="157">
        <v>0</v>
      </c>
      <c r="I75" s="163"/>
    </row>
    <row r="76" spans="2:9" ht="13.5">
      <c r="B76" s="297"/>
      <c r="C76" s="297"/>
      <c r="D76" s="42" t="s">
        <v>207</v>
      </c>
      <c r="E76" s="150">
        <f t="shared" si="1"/>
        <v>605734</v>
      </c>
      <c r="F76" s="162">
        <v>0</v>
      </c>
      <c r="G76" s="158">
        <v>605734</v>
      </c>
      <c r="H76" s="157">
        <v>0</v>
      </c>
      <c r="I76" s="163"/>
    </row>
    <row r="77" spans="2:9" ht="13.5">
      <c r="B77" s="297"/>
      <c r="C77" s="297"/>
      <c r="D77" s="42" t="s">
        <v>208</v>
      </c>
      <c r="E77" s="150">
        <f t="shared" si="1"/>
        <v>465772</v>
      </c>
      <c r="F77" s="162">
        <v>0</v>
      </c>
      <c r="G77" s="158">
        <v>465772</v>
      </c>
      <c r="H77" s="157">
        <v>0</v>
      </c>
      <c r="I77" s="163"/>
    </row>
    <row r="78" spans="2:9" ht="13.5">
      <c r="B78" s="297"/>
      <c r="C78" s="297"/>
      <c r="D78" s="42" t="s">
        <v>209</v>
      </c>
      <c r="E78" s="150">
        <f t="shared" si="1"/>
        <v>0</v>
      </c>
      <c r="F78" s="162">
        <v>0</v>
      </c>
      <c r="G78" s="158">
        <v>0</v>
      </c>
      <c r="H78" s="157">
        <v>0</v>
      </c>
      <c r="I78" s="163"/>
    </row>
    <row r="79" spans="2:9" ht="13.5">
      <c r="B79" s="297"/>
      <c r="C79" s="297"/>
      <c r="D79" s="42" t="s">
        <v>210</v>
      </c>
      <c r="E79" s="150">
        <f t="shared" si="1"/>
        <v>3437870</v>
      </c>
      <c r="F79" s="162">
        <v>0</v>
      </c>
      <c r="G79" s="158">
        <v>3437870</v>
      </c>
      <c r="H79" s="157">
        <v>0</v>
      </c>
      <c r="I79" s="163"/>
    </row>
    <row r="80" spans="2:9" ht="13.5">
      <c r="B80" s="297"/>
      <c r="C80" s="297"/>
      <c r="D80" s="42" t="s">
        <v>191</v>
      </c>
      <c r="E80" s="150">
        <f t="shared" si="1"/>
        <v>3017145</v>
      </c>
      <c r="F80" s="162">
        <v>0</v>
      </c>
      <c r="G80" s="158">
        <v>3008388</v>
      </c>
      <c r="H80" s="157">
        <v>8757</v>
      </c>
      <c r="I80" s="163"/>
    </row>
    <row r="81" spans="2:9" ht="13.5">
      <c r="B81" s="297"/>
      <c r="C81" s="297"/>
      <c r="D81" s="42" t="s">
        <v>192</v>
      </c>
      <c r="E81" s="150">
        <f t="shared" si="1"/>
        <v>782944</v>
      </c>
      <c r="F81" s="162">
        <v>0</v>
      </c>
      <c r="G81" s="158">
        <v>782944</v>
      </c>
      <c r="H81" s="157">
        <v>0</v>
      </c>
      <c r="I81" s="163"/>
    </row>
    <row r="82" spans="2:9" ht="13.5">
      <c r="B82" s="297"/>
      <c r="C82" s="297"/>
      <c r="D82" s="42" t="s">
        <v>188</v>
      </c>
      <c r="E82" s="150">
        <f t="shared" si="1"/>
        <v>0</v>
      </c>
      <c r="F82" s="162">
        <v>0</v>
      </c>
      <c r="G82" s="158">
        <v>0</v>
      </c>
      <c r="H82" s="157">
        <v>0</v>
      </c>
      <c r="I82" s="163"/>
    </row>
    <row r="83" spans="2:9" ht="13.5">
      <c r="B83" s="297"/>
      <c r="C83" s="297"/>
      <c r="D83" s="42" t="s">
        <v>189</v>
      </c>
      <c r="E83" s="150">
        <f t="shared" si="1"/>
        <v>972225</v>
      </c>
      <c r="F83" s="162">
        <v>0</v>
      </c>
      <c r="G83" s="158">
        <v>972225</v>
      </c>
      <c r="H83" s="157">
        <v>0</v>
      </c>
      <c r="I83" s="163"/>
    </row>
    <row r="84" spans="2:9" ht="13.5">
      <c r="B84" s="297"/>
      <c r="C84" s="297"/>
      <c r="D84" s="42" t="s">
        <v>200</v>
      </c>
      <c r="E84" s="150">
        <f t="shared" si="1"/>
        <v>0</v>
      </c>
      <c r="F84" s="162">
        <v>0</v>
      </c>
      <c r="G84" s="158">
        <v>0</v>
      </c>
      <c r="H84" s="157">
        <v>0</v>
      </c>
      <c r="I84" s="163"/>
    </row>
    <row r="85" spans="2:9" ht="13.5">
      <c r="B85" s="297"/>
      <c r="C85" s="297"/>
      <c r="D85" s="42" t="s">
        <v>211</v>
      </c>
      <c r="E85" s="150">
        <f t="shared" si="1"/>
        <v>2707123</v>
      </c>
      <c r="F85" s="162">
        <v>0</v>
      </c>
      <c r="G85" s="158">
        <v>2707123</v>
      </c>
      <c r="H85" s="157">
        <v>0</v>
      </c>
      <c r="I85" s="163"/>
    </row>
    <row r="86" spans="2:9" ht="13.5">
      <c r="B86" s="297"/>
      <c r="C86" s="297"/>
      <c r="D86" s="42" t="s">
        <v>212</v>
      </c>
      <c r="E86" s="150">
        <f t="shared" si="1"/>
        <v>438710</v>
      </c>
      <c r="F86" s="162">
        <v>0</v>
      </c>
      <c r="G86" s="158">
        <v>438710</v>
      </c>
      <c r="H86" s="157">
        <v>0</v>
      </c>
      <c r="I86" s="163"/>
    </row>
    <row r="87" spans="2:9" ht="13.5">
      <c r="B87" s="297"/>
      <c r="C87" s="297"/>
      <c r="D87" s="42" t="s">
        <v>213</v>
      </c>
      <c r="E87" s="150">
        <f t="shared" si="1"/>
        <v>247910</v>
      </c>
      <c r="F87" s="162">
        <v>0</v>
      </c>
      <c r="G87" s="158">
        <v>247910</v>
      </c>
      <c r="H87" s="157">
        <v>0</v>
      </c>
      <c r="I87" s="163"/>
    </row>
    <row r="88" spans="2:9" ht="13.5">
      <c r="B88" s="297"/>
      <c r="C88" s="297"/>
      <c r="D88" s="42" t="s">
        <v>214</v>
      </c>
      <c r="E88" s="150">
        <f t="shared" si="1"/>
        <v>0</v>
      </c>
      <c r="F88" s="162">
        <v>0</v>
      </c>
      <c r="G88" s="158">
        <v>0</v>
      </c>
      <c r="H88" s="157">
        <v>0</v>
      </c>
      <c r="I88" s="163"/>
    </row>
    <row r="89" spans="2:9" ht="13.5">
      <c r="B89" s="297"/>
      <c r="C89" s="297"/>
      <c r="D89" s="42" t="s">
        <v>202</v>
      </c>
      <c r="E89" s="150">
        <f t="shared" si="1"/>
        <v>125180</v>
      </c>
      <c r="F89" s="162">
        <v>0</v>
      </c>
      <c r="G89" s="158">
        <v>125180</v>
      </c>
      <c r="H89" s="157">
        <v>0</v>
      </c>
      <c r="I89" s="163"/>
    </row>
    <row r="90" spans="2:9" ht="13.5">
      <c r="B90" s="297"/>
      <c r="C90" s="297"/>
      <c r="D90" s="42" t="s">
        <v>215</v>
      </c>
      <c r="E90" s="150">
        <f t="shared" si="1"/>
        <v>0</v>
      </c>
      <c r="F90" s="162">
        <v>0</v>
      </c>
      <c r="G90" s="158">
        <v>0</v>
      </c>
      <c r="H90" s="157">
        <v>0</v>
      </c>
      <c r="I90" s="163"/>
    </row>
    <row r="91" spans="2:9" ht="13.5">
      <c r="B91" s="297"/>
      <c r="C91" s="297"/>
      <c r="D91" s="42" t="s">
        <v>216</v>
      </c>
      <c r="E91" s="150">
        <f t="shared" si="1"/>
        <v>0</v>
      </c>
      <c r="F91" s="162">
        <v>0</v>
      </c>
      <c r="G91" s="158">
        <v>0</v>
      </c>
      <c r="H91" s="157">
        <v>0</v>
      </c>
      <c r="I91" s="163"/>
    </row>
    <row r="92" spans="2:9" ht="13.5">
      <c r="B92" s="297"/>
      <c r="C92" s="297"/>
      <c r="D92" s="42" t="s">
        <v>217</v>
      </c>
      <c r="E92" s="150">
        <f t="shared" si="1"/>
        <v>0</v>
      </c>
      <c r="F92" s="162">
        <v>0</v>
      </c>
      <c r="G92" s="158">
        <v>0</v>
      </c>
      <c r="H92" s="157">
        <v>0</v>
      </c>
      <c r="I92" s="163"/>
    </row>
    <row r="93" spans="2:9" ht="13.5">
      <c r="B93" s="297"/>
      <c r="C93" s="297"/>
      <c r="D93" s="44" t="s">
        <v>218</v>
      </c>
      <c r="E93" s="164">
        <f>SUM(F93:H93)</f>
        <v>0</v>
      </c>
      <c r="F93" s="162">
        <v>0</v>
      </c>
      <c r="G93" s="165">
        <v>0</v>
      </c>
      <c r="H93" s="166">
        <v>0</v>
      </c>
      <c r="I93" s="163"/>
    </row>
    <row r="94" spans="2:9" ht="13.5">
      <c r="B94" s="297"/>
      <c r="C94" s="300"/>
      <c r="D94" s="44" t="s">
        <v>400</v>
      </c>
      <c r="E94" s="164">
        <v>128622481</v>
      </c>
      <c r="F94" s="167">
        <v>518952</v>
      </c>
      <c r="G94" s="167">
        <v>127927220</v>
      </c>
      <c r="H94" s="167">
        <v>176309</v>
      </c>
      <c r="I94" s="168"/>
    </row>
    <row r="95" spans="2:9" ht="14.25" thickBot="1">
      <c r="B95" s="298"/>
      <c r="C95" s="301" t="s">
        <v>401</v>
      </c>
      <c r="D95" s="302"/>
      <c r="E95" s="153">
        <f>E44-E94</f>
        <v>-490861</v>
      </c>
      <c r="F95" s="155">
        <f>F44-F94</f>
        <v>186878</v>
      </c>
      <c r="G95" s="155">
        <f>G44-G94</f>
        <v>-659150</v>
      </c>
      <c r="H95" s="155">
        <f>H44-H94</f>
        <v>-18589</v>
      </c>
      <c r="I95" s="169"/>
    </row>
    <row r="96" spans="2:9" ht="13.5" customHeight="1">
      <c r="B96" s="310" t="s">
        <v>222</v>
      </c>
      <c r="C96" s="312" t="s">
        <v>186</v>
      </c>
      <c r="D96" s="116" t="s">
        <v>223</v>
      </c>
      <c r="E96" s="147">
        <v>0</v>
      </c>
      <c r="F96" s="159">
        <v>0</v>
      </c>
      <c r="G96" s="160">
        <v>0</v>
      </c>
      <c r="H96" s="160">
        <v>0</v>
      </c>
      <c r="I96" s="161"/>
    </row>
    <row r="97" spans="2:9" ht="13.5">
      <c r="B97" s="310"/>
      <c r="C97" s="313"/>
      <c r="D97" s="40" t="s">
        <v>224</v>
      </c>
      <c r="E97" s="150">
        <v>0</v>
      </c>
      <c r="F97" s="162">
        <v>0</v>
      </c>
      <c r="G97" s="158">
        <v>0</v>
      </c>
      <c r="H97" s="158">
        <v>0</v>
      </c>
      <c r="I97" s="163"/>
    </row>
    <row r="98" spans="2:9" ht="13.5">
      <c r="B98" s="310"/>
      <c r="C98" s="313"/>
      <c r="D98" s="40" t="s">
        <v>225</v>
      </c>
      <c r="E98" s="150">
        <v>0</v>
      </c>
      <c r="F98" s="162">
        <v>0</v>
      </c>
      <c r="G98" s="158">
        <v>0</v>
      </c>
      <c r="H98" s="158">
        <v>0</v>
      </c>
      <c r="I98" s="163"/>
    </row>
    <row r="99" spans="2:9" ht="13.5">
      <c r="B99" s="310"/>
      <c r="C99" s="313"/>
      <c r="D99" s="40" t="s">
        <v>226</v>
      </c>
      <c r="E99" s="150">
        <v>0</v>
      </c>
      <c r="F99" s="162">
        <v>0</v>
      </c>
      <c r="G99" s="158">
        <v>0</v>
      </c>
      <c r="H99" s="158">
        <v>0</v>
      </c>
      <c r="I99" s="163"/>
    </row>
    <row r="100" spans="2:9" ht="13.5">
      <c r="B100" s="310"/>
      <c r="C100" s="313"/>
      <c r="D100" s="40" t="s">
        <v>227</v>
      </c>
      <c r="E100" s="150">
        <v>0</v>
      </c>
      <c r="F100" s="162">
        <v>0</v>
      </c>
      <c r="G100" s="158">
        <v>0</v>
      </c>
      <c r="H100" s="158">
        <v>0</v>
      </c>
      <c r="I100" s="163"/>
    </row>
    <row r="101" spans="2:9" ht="13.5">
      <c r="B101" s="310"/>
      <c r="C101" s="313"/>
      <c r="D101" s="40" t="s">
        <v>228</v>
      </c>
      <c r="E101" s="150">
        <v>0</v>
      </c>
      <c r="F101" s="162">
        <v>0</v>
      </c>
      <c r="G101" s="158">
        <v>0</v>
      </c>
      <c r="H101" s="158">
        <v>0</v>
      </c>
      <c r="I101" s="163"/>
    </row>
    <row r="102" spans="2:9" ht="13.5">
      <c r="B102" s="310"/>
      <c r="C102" s="313"/>
      <c r="D102" s="40" t="s">
        <v>229</v>
      </c>
      <c r="E102" s="150">
        <v>0</v>
      </c>
      <c r="F102" s="162">
        <v>0</v>
      </c>
      <c r="G102" s="158">
        <v>0</v>
      </c>
      <c r="H102" s="158">
        <v>0</v>
      </c>
      <c r="I102" s="163"/>
    </row>
    <row r="103" spans="2:9" ht="13.5">
      <c r="B103" s="310"/>
      <c r="C103" s="313"/>
      <c r="D103" s="40" t="s">
        <v>230</v>
      </c>
      <c r="E103" s="150">
        <v>0</v>
      </c>
      <c r="F103" s="162">
        <v>0</v>
      </c>
      <c r="G103" s="158">
        <v>0</v>
      </c>
      <c r="H103" s="158">
        <v>0</v>
      </c>
      <c r="I103" s="163"/>
    </row>
    <row r="104" spans="2:9" ht="13.5">
      <c r="B104" s="310"/>
      <c r="C104" s="313"/>
      <c r="D104" s="40" t="s">
        <v>231</v>
      </c>
      <c r="E104" s="150">
        <v>0</v>
      </c>
      <c r="F104" s="162">
        <v>0</v>
      </c>
      <c r="G104" s="158">
        <v>0</v>
      </c>
      <c r="H104" s="158">
        <v>0</v>
      </c>
      <c r="I104" s="163"/>
    </row>
    <row r="105" spans="2:9" ht="13.5">
      <c r="B105" s="310"/>
      <c r="C105" s="313"/>
      <c r="D105" s="41" t="s">
        <v>232</v>
      </c>
      <c r="E105" s="164">
        <v>0</v>
      </c>
      <c r="F105" s="162">
        <v>0</v>
      </c>
      <c r="G105" s="158">
        <v>0</v>
      </c>
      <c r="H105" s="162">
        <v>0</v>
      </c>
      <c r="I105" s="152"/>
    </row>
    <row r="106" spans="2:9" ht="14.25" thickBot="1">
      <c r="B106" s="310"/>
      <c r="C106" s="314"/>
      <c r="D106" s="122" t="s">
        <v>402</v>
      </c>
      <c r="E106" s="150">
        <v>0</v>
      </c>
      <c r="F106" s="170">
        <v>0</v>
      </c>
      <c r="G106" s="170">
        <v>0</v>
      </c>
      <c r="H106" s="170">
        <v>0</v>
      </c>
      <c r="I106" s="171"/>
    </row>
    <row r="107" spans="2:9" ht="13.5" customHeight="1">
      <c r="B107" s="310"/>
      <c r="C107" s="310" t="s">
        <v>187</v>
      </c>
      <c r="D107" s="117" t="s">
        <v>233</v>
      </c>
      <c r="E107" s="147">
        <v>0</v>
      </c>
      <c r="F107" s="160">
        <v>0</v>
      </c>
      <c r="G107" s="160">
        <v>0</v>
      </c>
      <c r="H107" s="160">
        <v>0</v>
      </c>
      <c r="I107" s="161"/>
    </row>
    <row r="108" spans="2:9" ht="13.5">
      <c r="B108" s="310"/>
      <c r="C108" s="310"/>
      <c r="D108" s="42" t="s">
        <v>234</v>
      </c>
      <c r="E108" s="150">
        <v>0</v>
      </c>
      <c r="F108" s="158">
        <v>0</v>
      </c>
      <c r="G108" s="158">
        <v>0</v>
      </c>
      <c r="H108" s="158">
        <v>0</v>
      </c>
      <c r="I108" s="163"/>
    </row>
    <row r="109" spans="2:9" ht="13.5">
      <c r="B109" s="310"/>
      <c r="C109" s="310"/>
      <c r="D109" s="42" t="s">
        <v>235</v>
      </c>
      <c r="E109" s="150">
        <v>0</v>
      </c>
      <c r="F109" s="158">
        <v>0</v>
      </c>
      <c r="G109" s="158">
        <v>0</v>
      </c>
      <c r="H109" s="158">
        <v>0</v>
      </c>
      <c r="I109" s="163"/>
    </row>
    <row r="110" spans="2:9" ht="13.5">
      <c r="B110" s="310"/>
      <c r="C110" s="310"/>
      <c r="D110" s="42" t="s">
        <v>236</v>
      </c>
      <c r="E110" s="150">
        <v>0</v>
      </c>
      <c r="F110" s="158">
        <v>0</v>
      </c>
      <c r="G110" s="158">
        <v>0</v>
      </c>
      <c r="H110" s="158">
        <v>0</v>
      </c>
      <c r="I110" s="163"/>
    </row>
    <row r="111" spans="2:9" ht="13.5">
      <c r="B111" s="310"/>
      <c r="C111" s="310"/>
      <c r="D111" s="42" t="s">
        <v>237</v>
      </c>
      <c r="E111" s="150">
        <v>0</v>
      </c>
      <c r="F111" s="158">
        <v>0</v>
      </c>
      <c r="G111" s="158">
        <v>0</v>
      </c>
      <c r="H111" s="158">
        <v>0</v>
      </c>
      <c r="I111" s="163"/>
    </row>
    <row r="112" spans="2:9" ht="13.5">
      <c r="B112" s="310"/>
      <c r="C112" s="310"/>
      <c r="D112" s="42" t="s">
        <v>238</v>
      </c>
      <c r="E112" s="150">
        <v>0</v>
      </c>
      <c r="F112" s="162">
        <v>0</v>
      </c>
      <c r="G112" s="158">
        <v>0</v>
      </c>
      <c r="H112" s="162">
        <v>0</v>
      </c>
      <c r="I112" s="152"/>
    </row>
    <row r="113" spans="2:9" ht="13.5">
      <c r="B113" s="310"/>
      <c r="C113" s="310"/>
      <c r="D113" s="42" t="s">
        <v>239</v>
      </c>
      <c r="E113" s="164">
        <v>0</v>
      </c>
      <c r="F113" s="162">
        <v>0</v>
      </c>
      <c r="G113" s="158">
        <v>0</v>
      </c>
      <c r="H113" s="162">
        <v>0</v>
      </c>
      <c r="I113" s="152"/>
    </row>
    <row r="114" spans="2:9" ht="13.5">
      <c r="B114" s="310"/>
      <c r="C114" s="311"/>
      <c r="D114" s="118" t="s">
        <v>403</v>
      </c>
      <c r="E114" s="172">
        <v>0</v>
      </c>
      <c r="F114" s="173">
        <v>0</v>
      </c>
      <c r="G114" s="173">
        <v>0</v>
      </c>
      <c r="H114" s="173">
        <v>0</v>
      </c>
      <c r="I114" s="174"/>
    </row>
    <row r="115" spans="2:9" ht="14.25" thickBot="1">
      <c r="B115" s="310"/>
      <c r="C115" s="304" t="s">
        <v>404</v>
      </c>
      <c r="D115" s="302"/>
      <c r="E115" s="153">
        <v>0</v>
      </c>
      <c r="F115" s="175">
        <v>0</v>
      </c>
      <c r="G115" s="175">
        <v>0</v>
      </c>
      <c r="H115" s="175">
        <v>0</v>
      </c>
      <c r="I115" s="176"/>
    </row>
    <row r="116" spans="2:9" ht="13.5">
      <c r="B116" s="312" t="s">
        <v>240</v>
      </c>
      <c r="C116" s="286" t="s">
        <v>186</v>
      </c>
      <c r="D116" s="116" t="s">
        <v>241</v>
      </c>
      <c r="E116" s="147">
        <v>0</v>
      </c>
      <c r="F116" s="148">
        <v>0</v>
      </c>
      <c r="G116" s="160">
        <v>0</v>
      </c>
      <c r="H116" s="177">
        <v>0</v>
      </c>
      <c r="I116" s="161"/>
    </row>
    <row r="117" spans="2:9" ht="13.5">
      <c r="B117" s="313"/>
      <c r="C117" s="287"/>
      <c r="D117" s="40" t="s">
        <v>242</v>
      </c>
      <c r="E117" s="150">
        <v>0</v>
      </c>
      <c r="F117" s="151">
        <v>0</v>
      </c>
      <c r="G117" s="158">
        <v>0</v>
      </c>
      <c r="H117" s="157">
        <v>0</v>
      </c>
      <c r="I117" s="163"/>
    </row>
    <row r="118" spans="2:9" ht="13.5">
      <c r="B118" s="313"/>
      <c r="C118" s="287"/>
      <c r="D118" s="40" t="s">
        <v>243</v>
      </c>
      <c r="E118" s="150">
        <v>0</v>
      </c>
      <c r="F118" s="151">
        <v>0</v>
      </c>
      <c r="G118" s="158">
        <v>0</v>
      </c>
      <c r="H118" s="157">
        <v>0</v>
      </c>
      <c r="I118" s="163"/>
    </row>
    <row r="119" spans="2:9" ht="13.5">
      <c r="B119" s="313"/>
      <c r="C119" s="287"/>
      <c r="D119" s="40" t="s">
        <v>244</v>
      </c>
      <c r="E119" s="150">
        <v>0</v>
      </c>
      <c r="F119" s="151">
        <v>0</v>
      </c>
      <c r="G119" s="158">
        <v>0</v>
      </c>
      <c r="H119" s="157">
        <v>0</v>
      </c>
      <c r="I119" s="163"/>
    </row>
    <row r="120" spans="2:9" ht="13.5">
      <c r="B120" s="313"/>
      <c r="C120" s="287"/>
      <c r="D120" s="40" t="s">
        <v>245</v>
      </c>
      <c r="E120" s="150">
        <v>0</v>
      </c>
      <c r="F120" s="151">
        <v>0</v>
      </c>
      <c r="G120" s="158">
        <v>0</v>
      </c>
      <c r="H120" s="157">
        <v>0</v>
      </c>
      <c r="I120" s="163"/>
    </row>
    <row r="121" spans="2:9" ht="13.5">
      <c r="B121" s="313"/>
      <c r="C121" s="287"/>
      <c r="D121" s="40" t="s">
        <v>246</v>
      </c>
      <c r="E121" s="150">
        <v>0</v>
      </c>
      <c r="F121" s="151">
        <v>0</v>
      </c>
      <c r="G121" s="158">
        <v>0</v>
      </c>
      <c r="H121" s="157">
        <v>0</v>
      </c>
      <c r="I121" s="163"/>
    </row>
    <row r="122" spans="2:9" ht="13.5">
      <c r="B122" s="313"/>
      <c r="C122" s="287"/>
      <c r="D122" s="40" t="s">
        <v>247</v>
      </c>
      <c r="E122" s="150">
        <v>0</v>
      </c>
      <c r="F122" s="151">
        <v>0</v>
      </c>
      <c r="G122" s="158">
        <v>0</v>
      </c>
      <c r="H122" s="157">
        <v>0</v>
      </c>
      <c r="I122" s="163"/>
    </row>
    <row r="123" spans="2:9" ht="13.5">
      <c r="B123" s="313"/>
      <c r="C123" s="287"/>
      <c r="D123" s="40" t="s">
        <v>248</v>
      </c>
      <c r="E123" s="150">
        <v>0</v>
      </c>
      <c r="F123" s="151">
        <v>0</v>
      </c>
      <c r="G123" s="158">
        <v>0</v>
      </c>
      <c r="H123" s="157">
        <v>0</v>
      </c>
      <c r="I123" s="163"/>
    </row>
    <row r="124" spans="2:9" ht="13.5">
      <c r="B124" s="313"/>
      <c r="C124" s="287"/>
      <c r="D124" s="40" t="s">
        <v>249</v>
      </c>
      <c r="E124" s="150">
        <v>0</v>
      </c>
      <c r="F124" s="151">
        <v>0</v>
      </c>
      <c r="G124" s="158">
        <v>0</v>
      </c>
      <c r="H124" s="157">
        <v>0</v>
      </c>
      <c r="I124" s="163"/>
    </row>
    <row r="125" spans="2:9" ht="13.5">
      <c r="B125" s="313"/>
      <c r="C125" s="287"/>
      <c r="D125" s="40" t="s">
        <v>250</v>
      </c>
      <c r="E125" s="150">
        <f>SUM(F125:H125)</f>
        <v>18589</v>
      </c>
      <c r="F125" s="151">
        <v>0</v>
      </c>
      <c r="G125" s="158">
        <v>0</v>
      </c>
      <c r="H125" s="157">
        <v>18589</v>
      </c>
      <c r="I125" s="163"/>
    </row>
    <row r="126" spans="2:9" ht="13.5">
      <c r="B126" s="313"/>
      <c r="C126" s="287"/>
      <c r="D126" s="40" t="s">
        <v>251</v>
      </c>
      <c r="E126" s="150">
        <v>0</v>
      </c>
      <c r="F126" s="151">
        <v>0</v>
      </c>
      <c r="G126" s="158">
        <v>0</v>
      </c>
      <c r="H126" s="157">
        <v>0</v>
      </c>
      <c r="I126" s="163"/>
    </row>
    <row r="127" spans="2:9" ht="14.25" thickBot="1">
      <c r="B127" s="313"/>
      <c r="C127" s="287"/>
      <c r="D127" s="41" t="s">
        <v>252</v>
      </c>
      <c r="E127" s="153">
        <v>0</v>
      </c>
      <c r="F127" s="178">
        <v>0</v>
      </c>
      <c r="G127" s="155">
        <v>0</v>
      </c>
      <c r="H127" s="179">
        <v>0</v>
      </c>
      <c r="I127" s="156"/>
    </row>
    <row r="128" spans="2:9" ht="14.25" thickBot="1">
      <c r="B128" s="313"/>
      <c r="C128" s="299"/>
      <c r="D128" s="122" t="s">
        <v>405</v>
      </c>
      <c r="E128" s="157">
        <f>SUM(E125:E127)</f>
        <v>18589</v>
      </c>
      <c r="F128" s="180">
        <v>0</v>
      </c>
      <c r="G128" s="180">
        <v>0</v>
      </c>
      <c r="H128" s="180">
        <v>18589</v>
      </c>
      <c r="I128" s="181"/>
    </row>
    <row r="129" spans="2:9" ht="13.5">
      <c r="B129" s="313"/>
      <c r="C129" s="286" t="s">
        <v>187</v>
      </c>
      <c r="D129" s="117" t="s">
        <v>253</v>
      </c>
      <c r="E129" s="147">
        <f>SUM(F129:H129)</f>
        <v>2000000</v>
      </c>
      <c r="F129" s="148">
        <v>0</v>
      </c>
      <c r="G129" s="148">
        <v>2000000</v>
      </c>
      <c r="H129" s="148">
        <v>0</v>
      </c>
      <c r="I129" s="149"/>
    </row>
    <row r="130" spans="2:9" ht="13.5">
      <c r="B130" s="313"/>
      <c r="C130" s="287"/>
      <c r="D130" s="42" t="s">
        <v>254</v>
      </c>
      <c r="E130" s="150">
        <f>SUM(F130:H130)</f>
        <v>2000000</v>
      </c>
      <c r="F130" s="151">
        <v>0</v>
      </c>
      <c r="G130" s="151">
        <v>2000000</v>
      </c>
      <c r="H130" s="151">
        <v>0</v>
      </c>
      <c r="I130" s="152"/>
    </row>
    <row r="131" spans="2:9" ht="13.5">
      <c r="B131" s="313"/>
      <c r="C131" s="287"/>
      <c r="D131" s="42" t="s">
        <v>255</v>
      </c>
      <c r="E131" s="150">
        <f aca="true" t="shared" si="2" ref="E131:E143">SUM(F131:H131)</f>
        <v>0</v>
      </c>
      <c r="F131" s="151">
        <v>0</v>
      </c>
      <c r="G131" s="151">
        <v>0</v>
      </c>
      <c r="H131" s="151">
        <v>0</v>
      </c>
      <c r="I131" s="152"/>
    </row>
    <row r="132" spans="2:9" ht="13.5">
      <c r="B132" s="313"/>
      <c r="C132" s="287"/>
      <c r="D132" s="42" t="s">
        <v>256</v>
      </c>
      <c r="E132" s="150">
        <f t="shared" si="2"/>
        <v>0</v>
      </c>
      <c r="F132" s="151">
        <v>0</v>
      </c>
      <c r="G132" s="151">
        <v>0</v>
      </c>
      <c r="H132" s="151">
        <v>0</v>
      </c>
      <c r="I132" s="152"/>
    </row>
    <row r="133" spans="2:9" ht="13.5">
      <c r="B133" s="313"/>
      <c r="C133" s="287"/>
      <c r="D133" s="42" t="s">
        <v>257</v>
      </c>
      <c r="E133" s="150">
        <f t="shared" si="2"/>
        <v>0</v>
      </c>
      <c r="F133" s="151">
        <v>0</v>
      </c>
      <c r="G133" s="151">
        <v>0</v>
      </c>
      <c r="H133" s="151">
        <v>0</v>
      </c>
      <c r="I133" s="152"/>
    </row>
    <row r="134" spans="2:9" ht="13.5">
      <c r="B134" s="313"/>
      <c r="C134" s="287"/>
      <c r="D134" s="42" t="s">
        <v>258</v>
      </c>
      <c r="E134" s="150">
        <f t="shared" si="2"/>
        <v>0</v>
      </c>
      <c r="F134" s="151">
        <v>0</v>
      </c>
      <c r="G134" s="151">
        <v>0</v>
      </c>
      <c r="H134" s="151">
        <v>0</v>
      </c>
      <c r="I134" s="152"/>
    </row>
    <row r="135" spans="2:9" ht="13.5">
      <c r="B135" s="313"/>
      <c r="C135" s="287"/>
      <c r="D135" s="42" t="s">
        <v>259</v>
      </c>
      <c r="E135" s="150">
        <f t="shared" si="2"/>
        <v>0</v>
      </c>
      <c r="F135" s="151">
        <v>0</v>
      </c>
      <c r="G135" s="151">
        <v>0</v>
      </c>
      <c r="H135" s="151">
        <v>0</v>
      </c>
      <c r="I135" s="152"/>
    </row>
    <row r="136" spans="2:9" ht="13.5">
      <c r="B136" s="313"/>
      <c r="C136" s="287"/>
      <c r="D136" s="42" t="s">
        <v>260</v>
      </c>
      <c r="E136" s="150">
        <f t="shared" si="2"/>
        <v>18589</v>
      </c>
      <c r="F136" s="151">
        <v>0</v>
      </c>
      <c r="G136" s="151">
        <v>18589</v>
      </c>
      <c r="H136" s="151">
        <v>0</v>
      </c>
      <c r="I136" s="152"/>
    </row>
    <row r="137" spans="2:9" ht="13.5">
      <c r="B137" s="313"/>
      <c r="C137" s="287"/>
      <c r="D137" s="42" t="s">
        <v>261</v>
      </c>
      <c r="E137" s="150">
        <f t="shared" si="2"/>
        <v>0</v>
      </c>
      <c r="F137" s="151">
        <v>0</v>
      </c>
      <c r="G137" s="158">
        <v>0</v>
      </c>
      <c r="H137" s="162">
        <v>0</v>
      </c>
      <c r="I137" s="152"/>
    </row>
    <row r="138" spans="2:9" ht="13.5">
      <c r="B138" s="313"/>
      <c r="C138" s="287"/>
      <c r="D138" s="42" t="s">
        <v>262</v>
      </c>
      <c r="E138" s="150">
        <f t="shared" si="2"/>
        <v>0</v>
      </c>
      <c r="F138" s="151">
        <v>0</v>
      </c>
      <c r="G138" s="158">
        <v>0</v>
      </c>
      <c r="H138" s="162">
        <v>0</v>
      </c>
      <c r="I138" s="152"/>
    </row>
    <row r="139" spans="2:9" ht="13.5">
      <c r="B139" s="313"/>
      <c r="C139" s="287"/>
      <c r="D139" s="42" t="s">
        <v>263</v>
      </c>
      <c r="E139" s="150">
        <f t="shared" si="2"/>
        <v>0</v>
      </c>
      <c r="F139" s="151">
        <v>0</v>
      </c>
      <c r="G139" s="151">
        <v>0</v>
      </c>
      <c r="H139" s="151">
        <v>0</v>
      </c>
      <c r="I139" s="152"/>
    </row>
    <row r="140" spans="2:9" ht="13.5">
      <c r="B140" s="313"/>
      <c r="C140" s="287"/>
      <c r="D140" s="42" t="s">
        <v>264</v>
      </c>
      <c r="E140" s="150">
        <f t="shared" si="2"/>
        <v>0</v>
      </c>
      <c r="F140" s="151">
        <v>0</v>
      </c>
      <c r="G140" s="158">
        <v>0</v>
      </c>
      <c r="H140" s="162">
        <v>0</v>
      </c>
      <c r="I140" s="152"/>
    </row>
    <row r="141" spans="2:9" ht="13.5">
      <c r="B141" s="313"/>
      <c r="C141" s="287"/>
      <c r="D141" s="42" t="s">
        <v>265</v>
      </c>
      <c r="E141" s="150">
        <f t="shared" si="2"/>
        <v>0</v>
      </c>
      <c r="F141" s="151">
        <v>0</v>
      </c>
      <c r="G141" s="158">
        <v>0</v>
      </c>
      <c r="H141" s="162">
        <v>0</v>
      </c>
      <c r="I141" s="152"/>
    </row>
    <row r="142" spans="2:9" ht="13.5">
      <c r="B142" s="313"/>
      <c r="C142" s="287"/>
      <c r="D142" s="42" t="s">
        <v>266</v>
      </c>
      <c r="E142" s="150">
        <f t="shared" si="2"/>
        <v>0</v>
      </c>
      <c r="F142" s="151">
        <v>0</v>
      </c>
      <c r="G142" s="158">
        <v>0</v>
      </c>
      <c r="H142" s="162">
        <v>0</v>
      </c>
      <c r="I142" s="152"/>
    </row>
    <row r="143" spans="2:9" ht="13.5">
      <c r="B143" s="313"/>
      <c r="C143" s="287"/>
      <c r="D143" s="42" t="s">
        <v>267</v>
      </c>
      <c r="E143" s="150">
        <f t="shared" si="2"/>
        <v>0</v>
      </c>
      <c r="F143" s="151">
        <v>0</v>
      </c>
      <c r="G143" s="158">
        <v>0</v>
      </c>
      <c r="H143" s="162">
        <v>0</v>
      </c>
      <c r="I143" s="152"/>
    </row>
    <row r="144" spans="2:9" ht="13.5">
      <c r="B144" s="313"/>
      <c r="C144" s="287"/>
      <c r="D144" s="44" t="s">
        <v>268</v>
      </c>
      <c r="E144" s="150">
        <v>0</v>
      </c>
      <c r="F144" s="182">
        <v>0</v>
      </c>
      <c r="G144" s="165">
        <v>0</v>
      </c>
      <c r="H144" s="183">
        <v>0</v>
      </c>
      <c r="I144" s="184"/>
    </row>
    <row r="145" spans="2:9" ht="13.5">
      <c r="B145" s="313"/>
      <c r="C145" s="288"/>
      <c r="D145" s="123" t="s">
        <v>406</v>
      </c>
      <c r="E145" s="172">
        <v>2018589</v>
      </c>
      <c r="F145" s="173">
        <v>0</v>
      </c>
      <c r="G145" s="173">
        <v>2018589</v>
      </c>
      <c r="H145" s="173">
        <v>0</v>
      </c>
      <c r="I145" s="174"/>
    </row>
    <row r="146" spans="2:9" ht="13.5">
      <c r="B146" s="315"/>
      <c r="C146" s="289" t="s">
        <v>407</v>
      </c>
      <c r="D146" s="290"/>
      <c r="E146" s="172">
        <f>E128-E145</f>
        <v>-2000000</v>
      </c>
      <c r="F146" s="170">
        <v>0</v>
      </c>
      <c r="G146" s="170">
        <f>G128-G145</f>
        <v>-2018589</v>
      </c>
      <c r="H146" s="170">
        <f>H128-H145</f>
        <v>18589</v>
      </c>
      <c r="I146" s="171"/>
    </row>
    <row r="147" spans="2:9" ht="14.25" thickBot="1">
      <c r="B147" s="304" t="s">
        <v>408</v>
      </c>
      <c r="C147" s="305"/>
      <c r="D147" s="302"/>
      <c r="E147" s="153">
        <f>E95+E115+E146</f>
        <v>-2490861</v>
      </c>
      <c r="F147" s="175">
        <f>F95+F115+F146</f>
        <v>186878</v>
      </c>
      <c r="G147" s="175">
        <f>G95+G115+G146</f>
        <v>-2677739</v>
      </c>
      <c r="H147" s="175">
        <f>H95+H115+H146</f>
        <v>0</v>
      </c>
      <c r="I147" s="176"/>
    </row>
    <row r="148" spans="2:9" ht="14.25" thickBot="1">
      <c r="B148" s="46"/>
      <c r="C148" s="46"/>
      <c r="D148" s="46"/>
      <c r="E148" s="185"/>
      <c r="F148" s="186"/>
      <c r="G148" s="186"/>
      <c r="H148" s="186"/>
      <c r="I148" s="186"/>
    </row>
    <row r="149" spans="2:9" ht="13.5">
      <c r="B149" s="306" t="s">
        <v>271</v>
      </c>
      <c r="C149" s="307"/>
      <c r="D149" s="308"/>
      <c r="E149" s="187">
        <f>SUM(F149:H149)</f>
        <v>40414291</v>
      </c>
      <c r="F149" s="188">
        <v>8469665</v>
      </c>
      <c r="G149" s="188">
        <v>31944626</v>
      </c>
      <c r="H149" s="188">
        <v>0</v>
      </c>
      <c r="I149" s="189"/>
    </row>
    <row r="150" spans="2:9" ht="14.25" thickBot="1">
      <c r="B150" s="304" t="s">
        <v>272</v>
      </c>
      <c r="C150" s="305"/>
      <c r="D150" s="309"/>
      <c r="E150" s="190">
        <f>SUM(F150:H150)</f>
        <v>37923430</v>
      </c>
      <c r="F150" s="191">
        <v>8656543</v>
      </c>
      <c r="G150" s="191">
        <v>29266887</v>
      </c>
      <c r="H150" s="191">
        <v>0</v>
      </c>
      <c r="I150" s="192"/>
    </row>
    <row r="151" spans="2:9" ht="13.5">
      <c r="B151" s="36"/>
      <c r="C151" s="36"/>
      <c r="D151" s="36"/>
      <c r="E151" s="36"/>
      <c r="F151" s="36"/>
      <c r="G151" s="36"/>
      <c r="H151" s="36"/>
      <c r="I151" s="36"/>
    </row>
    <row r="152" spans="2:9" ht="13.5">
      <c r="B152" s="36"/>
      <c r="C152" s="36"/>
      <c r="D152" s="36"/>
      <c r="E152" s="36"/>
      <c r="F152" s="36"/>
      <c r="G152" s="36"/>
      <c r="H152" s="36"/>
      <c r="I152" s="36"/>
    </row>
    <row r="153" spans="2:9" ht="13.5">
      <c r="B153" s="36"/>
      <c r="C153" s="36"/>
      <c r="D153" s="36"/>
      <c r="E153" s="36"/>
      <c r="F153" s="36"/>
      <c r="G153" s="36"/>
      <c r="H153" s="36"/>
      <c r="I153" s="36"/>
    </row>
    <row r="154" spans="2:9" ht="13.5">
      <c r="B154" s="36"/>
      <c r="C154" s="36"/>
      <c r="D154" s="36"/>
      <c r="E154" s="36"/>
      <c r="F154" s="36"/>
      <c r="G154" s="36"/>
      <c r="H154" s="36"/>
      <c r="I154" s="36"/>
    </row>
  </sheetData>
  <sheetProtection/>
  <mergeCells count="19">
    <mergeCell ref="A3:I3"/>
    <mergeCell ref="B147:D147"/>
    <mergeCell ref="B149:D149"/>
    <mergeCell ref="B150:D150"/>
    <mergeCell ref="B96:B115"/>
    <mergeCell ref="C107:C114"/>
    <mergeCell ref="C96:C106"/>
    <mergeCell ref="C115:D115"/>
    <mergeCell ref="B116:B146"/>
    <mergeCell ref="C116:C128"/>
    <mergeCell ref="C129:C145"/>
    <mergeCell ref="C146:D146"/>
    <mergeCell ref="D4:F4"/>
    <mergeCell ref="H5:I5"/>
    <mergeCell ref="B6:D6"/>
    <mergeCell ref="B7:B95"/>
    <mergeCell ref="C7:C44"/>
    <mergeCell ref="C45:C94"/>
    <mergeCell ref="C95:D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5"/>
  <sheetViews>
    <sheetView view="pageBreakPreview" zoomScaleSheetLayoutView="100" zoomScalePageLayoutView="0" workbookViewId="0" topLeftCell="A1">
      <selection activeCell="B64" sqref="B64:D64"/>
    </sheetView>
  </sheetViews>
  <sheetFormatPr defaultColWidth="5.00390625" defaultRowHeight="15"/>
  <cols>
    <col min="1" max="1" width="3.00390625" style="2" customWidth="1"/>
    <col min="2" max="3" width="3.140625" style="2" customWidth="1"/>
    <col min="4" max="4" width="44.57421875" style="2" customWidth="1"/>
    <col min="5" max="7" width="20.57421875" style="2" customWidth="1"/>
    <col min="8" max="241" width="9.00390625" style="2" customWidth="1"/>
    <col min="242" max="242" width="3.00390625" style="2" customWidth="1"/>
    <col min="243" max="245" width="3.140625" style="2" customWidth="1"/>
    <col min="246" max="246" width="5.00390625" style="2" customWidth="1"/>
    <col min="247" max="247" width="2.421875" style="2" customWidth="1"/>
    <col min="248" max="248" width="5.00390625" style="2" customWidth="1"/>
    <col min="249" max="249" width="2.421875" style="2" customWidth="1"/>
    <col min="250" max="16384" width="5.00390625" style="2" customWidth="1"/>
  </cols>
  <sheetData>
    <row r="1" spans="2:19" ht="22.5" customHeight="1">
      <c r="B1" s="273"/>
      <c r="C1" s="273"/>
      <c r="D1" s="273"/>
      <c r="E1" s="273"/>
      <c r="F1" s="273"/>
      <c r="G1" s="27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3" ht="24.75" customHeight="1">
      <c r="A2" s="334" t="s">
        <v>398</v>
      </c>
      <c r="B2" s="334"/>
      <c r="C2" s="334"/>
      <c r="D2" s="334"/>
      <c r="E2" s="334"/>
      <c r="F2" s="334"/>
      <c r="G2" s="334"/>
      <c r="H2" s="3"/>
      <c r="I2" s="47"/>
      <c r="J2" s="47"/>
      <c r="K2" s="47"/>
      <c r="L2" s="47"/>
      <c r="M2" s="47"/>
    </row>
    <row r="3" spans="2:8" ht="13.5" customHeight="1">
      <c r="B3" s="48" t="s">
        <v>437</v>
      </c>
      <c r="C3" s="48"/>
      <c r="D3" s="48"/>
      <c r="E3" s="48"/>
      <c r="F3" s="48"/>
      <c r="G3" s="48"/>
      <c r="H3" s="5"/>
    </row>
    <row r="4" ht="14.25" thickBot="1">
      <c r="G4" s="7" t="s">
        <v>136</v>
      </c>
    </row>
    <row r="5" spans="2:7" ht="16.5" customHeight="1" thickBot="1">
      <c r="B5" s="274" t="s">
        <v>14</v>
      </c>
      <c r="C5" s="275"/>
      <c r="D5" s="339"/>
      <c r="E5" s="80" t="s">
        <v>88</v>
      </c>
      <c r="F5" s="103" t="s">
        <v>89</v>
      </c>
      <c r="G5" s="104" t="s">
        <v>90</v>
      </c>
    </row>
    <row r="6" spans="2:7" ht="16.5" customHeight="1">
      <c r="B6" s="270" t="s">
        <v>49</v>
      </c>
      <c r="C6" s="270" t="s">
        <v>16</v>
      </c>
      <c r="D6" s="27" t="s">
        <v>17</v>
      </c>
      <c r="E6" s="23">
        <v>0</v>
      </c>
      <c r="F6" s="49">
        <v>0</v>
      </c>
      <c r="G6" s="15">
        <v>0</v>
      </c>
    </row>
    <row r="7" spans="2:7" ht="16.5" customHeight="1">
      <c r="B7" s="271"/>
      <c r="C7" s="271"/>
      <c r="D7" s="27" t="s">
        <v>130</v>
      </c>
      <c r="E7" s="23">
        <v>0</v>
      </c>
      <c r="F7" s="49">
        <v>0</v>
      </c>
      <c r="G7" s="15">
        <v>0</v>
      </c>
    </row>
    <row r="8" spans="2:7" ht="16.5" customHeight="1">
      <c r="B8" s="271"/>
      <c r="C8" s="271"/>
      <c r="D8" s="27" t="s">
        <v>18</v>
      </c>
      <c r="E8" s="23">
        <v>0</v>
      </c>
      <c r="F8" s="49">
        <v>0</v>
      </c>
      <c r="G8" s="15">
        <v>0</v>
      </c>
    </row>
    <row r="9" spans="2:7" ht="16.5" customHeight="1">
      <c r="B9" s="271"/>
      <c r="C9" s="271"/>
      <c r="D9" s="27" t="s">
        <v>19</v>
      </c>
      <c r="E9" s="23">
        <v>124686891</v>
      </c>
      <c r="F9" s="49">
        <v>127991027</v>
      </c>
      <c r="G9" s="15">
        <f>E9-F9</f>
        <v>-3304136</v>
      </c>
    </row>
    <row r="10" spans="2:7" ht="16.5" customHeight="1">
      <c r="B10" s="271"/>
      <c r="C10" s="271"/>
      <c r="D10" s="27" t="s">
        <v>20</v>
      </c>
      <c r="E10" s="23">
        <v>0</v>
      </c>
      <c r="F10" s="49">
        <v>0</v>
      </c>
      <c r="G10" s="15">
        <f aca="true" t="shared" si="0" ref="G10:G17">E10-F10</f>
        <v>0</v>
      </c>
    </row>
    <row r="11" spans="2:7" ht="16.5" customHeight="1">
      <c r="B11" s="271"/>
      <c r="C11" s="271"/>
      <c r="D11" s="27" t="s">
        <v>21</v>
      </c>
      <c r="E11" s="23">
        <v>18720</v>
      </c>
      <c r="F11" s="49">
        <v>59340</v>
      </c>
      <c r="G11" s="15">
        <f t="shared" si="0"/>
        <v>-40620</v>
      </c>
    </row>
    <row r="12" spans="2:7" ht="16.5" customHeight="1">
      <c r="B12" s="271"/>
      <c r="C12" s="271"/>
      <c r="D12" s="27" t="s">
        <v>431</v>
      </c>
      <c r="E12" s="23">
        <v>407669</v>
      </c>
      <c r="F12" s="49">
        <v>482470</v>
      </c>
      <c r="G12" s="15">
        <f t="shared" si="0"/>
        <v>-74801</v>
      </c>
    </row>
    <row r="13" spans="2:7" ht="16.5" customHeight="1">
      <c r="B13" s="271"/>
      <c r="C13" s="271"/>
      <c r="D13" s="27" t="s">
        <v>22</v>
      </c>
      <c r="E13" s="23">
        <v>0</v>
      </c>
      <c r="F13" s="49">
        <v>0</v>
      </c>
      <c r="G13" s="15">
        <f t="shared" si="0"/>
        <v>0</v>
      </c>
    </row>
    <row r="14" spans="2:7" ht="16.5" customHeight="1">
      <c r="B14" s="271"/>
      <c r="C14" s="271"/>
      <c r="D14" s="27" t="s">
        <v>131</v>
      </c>
      <c r="E14" s="23">
        <v>1108675</v>
      </c>
      <c r="F14" s="49">
        <v>1180354</v>
      </c>
      <c r="G14" s="15">
        <f t="shared" si="0"/>
        <v>-71679</v>
      </c>
    </row>
    <row r="15" spans="2:7" ht="16.5" customHeight="1">
      <c r="B15" s="271"/>
      <c r="C15" s="271"/>
      <c r="D15" s="27" t="s">
        <v>23</v>
      </c>
      <c r="E15" s="23">
        <v>1831290</v>
      </c>
      <c r="F15" s="49">
        <v>2042505</v>
      </c>
      <c r="G15" s="15">
        <f t="shared" si="0"/>
        <v>-211215</v>
      </c>
    </row>
    <row r="16" spans="2:7" ht="16.5" customHeight="1">
      <c r="B16" s="271"/>
      <c r="C16" s="271"/>
      <c r="D16" s="27" t="s">
        <v>43</v>
      </c>
      <c r="E16" s="23">
        <v>0</v>
      </c>
      <c r="F16" s="49">
        <v>0</v>
      </c>
      <c r="G16" s="15">
        <f t="shared" si="0"/>
        <v>0</v>
      </c>
    </row>
    <row r="17" spans="2:7" ht="16.5" customHeight="1">
      <c r="B17" s="271"/>
      <c r="C17" s="271"/>
      <c r="D17" s="27" t="s">
        <v>50</v>
      </c>
      <c r="E17" s="23">
        <v>0</v>
      </c>
      <c r="F17" s="49">
        <v>0</v>
      </c>
      <c r="G17" s="15">
        <f t="shared" si="0"/>
        <v>0</v>
      </c>
    </row>
    <row r="18" spans="2:7" ht="16.5" customHeight="1">
      <c r="B18" s="271"/>
      <c r="C18" s="271"/>
      <c r="D18" s="28" t="s">
        <v>51</v>
      </c>
      <c r="E18" s="23">
        <v>3302786</v>
      </c>
      <c r="F18" s="49">
        <v>3477685</v>
      </c>
      <c r="G18" s="19">
        <f>E18-F18</f>
        <v>-174899</v>
      </c>
    </row>
    <row r="19" spans="2:7" ht="16.5" customHeight="1" thickBot="1">
      <c r="B19" s="271"/>
      <c r="C19" s="331"/>
      <c r="D19" s="124" t="s">
        <v>80</v>
      </c>
      <c r="E19" s="113">
        <f>SUM(E6:E18)</f>
        <v>131356031</v>
      </c>
      <c r="F19" s="73">
        <f>SUM(F6:F18)</f>
        <v>135233381</v>
      </c>
      <c r="G19" s="30">
        <f>SUM(G6:G18)</f>
        <v>-3877350</v>
      </c>
    </row>
    <row r="20" spans="2:7" ht="16.5" customHeight="1">
      <c r="B20" s="271"/>
      <c r="C20" s="340" t="s">
        <v>28</v>
      </c>
      <c r="D20" s="50" t="s">
        <v>29</v>
      </c>
      <c r="E20" s="22">
        <v>95555559</v>
      </c>
      <c r="F20" s="10">
        <v>88516420</v>
      </c>
      <c r="G20" s="11">
        <f aca="true" t="shared" si="1" ref="G20:G25">E20-F20</f>
        <v>7039139</v>
      </c>
    </row>
    <row r="21" spans="2:7" ht="16.5" customHeight="1">
      <c r="B21" s="271"/>
      <c r="C21" s="341"/>
      <c r="D21" s="51" t="s">
        <v>30</v>
      </c>
      <c r="E21" s="23">
        <v>8097935</v>
      </c>
      <c r="F21" s="14">
        <v>8065370</v>
      </c>
      <c r="G21" s="15">
        <f t="shared" si="1"/>
        <v>32565</v>
      </c>
    </row>
    <row r="22" spans="2:7" ht="16.5" customHeight="1">
      <c r="B22" s="271"/>
      <c r="C22" s="341"/>
      <c r="D22" s="51" t="s">
        <v>31</v>
      </c>
      <c r="E22" s="23">
        <v>23753552</v>
      </c>
      <c r="F22" s="14">
        <v>25269791</v>
      </c>
      <c r="G22" s="15">
        <f t="shared" si="1"/>
        <v>-1516239</v>
      </c>
    </row>
    <row r="23" spans="2:7" ht="16.5" customHeight="1">
      <c r="B23" s="271"/>
      <c r="C23" s="341"/>
      <c r="D23" s="51" t="s">
        <v>52</v>
      </c>
      <c r="E23" s="23">
        <v>6344600</v>
      </c>
      <c r="F23" s="14">
        <v>6624582</v>
      </c>
      <c r="G23" s="15">
        <f t="shared" si="1"/>
        <v>-279982</v>
      </c>
    </row>
    <row r="24" spans="2:7" ht="16.5" customHeight="1">
      <c r="B24" s="271"/>
      <c r="C24" s="341"/>
      <c r="D24" s="51" t="s">
        <v>53</v>
      </c>
      <c r="E24" s="23">
        <v>0</v>
      </c>
      <c r="F24" s="14">
        <v>0</v>
      </c>
      <c r="G24" s="15">
        <f t="shared" si="1"/>
        <v>0</v>
      </c>
    </row>
    <row r="25" spans="2:7" ht="16.5" customHeight="1">
      <c r="B25" s="271"/>
      <c r="C25" s="341"/>
      <c r="D25" s="52" t="s">
        <v>54</v>
      </c>
      <c r="E25" s="25">
        <v>1157148</v>
      </c>
      <c r="F25" s="18">
        <v>1052592</v>
      </c>
      <c r="G25" s="15">
        <f t="shared" si="1"/>
        <v>104556</v>
      </c>
    </row>
    <row r="26" spans="2:7" ht="16.5" customHeight="1">
      <c r="B26" s="271"/>
      <c r="C26" s="341"/>
      <c r="D26" s="125" t="s">
        <v>81</v>
      </c>
      <c r="E26" s="31">
        <f>SUM(E20:E25)</f>
        <v>134908794</v>
      </c>
      <c r="F26" s="82">
        <f>SUM(F20:F25)</f>
        <v>129528755</v>
      </c>
      <c r="G26" s="26">
        <f>SUM(G20:G25)</f>
        <v>5380039</v>
      </c>
    </row>
    <row r="27" spans="2:7" ht="16.5" customHeight="1" thickBot="1">
      <c r="B27" s="272"/>
      <c r="C27" s="263" t="s">
        <v>55</v>
      </c>
      <c r="D27" s="342"/>
      <c r="E27" s="109">
        <f>E19-E26</f>
        <v>-3552763</v>
      </c>
      <c r="F27" s="45">
        <f>F19-F26</f>
        <v>5704626</v>
      </c>
      <c r="G27" s="20">
        <f>G19-G26</f>
        <v>-9257389</v>
      </c>
    </row>
    <row r="28" spans="2:7" ht="16.5" customHeight="1">
      <c r="B28" s="332" t="s">
        <v>56</v>
      </c>
      <c r="C28" s="325" t="s">
        <v>16</v>
      </c>
      <c r="D28" s="8" t="s">
        <v>24</v>
      </c>
      <c r="E28" s="22">
        <v>0</v>
      </c>
      <c r="F28" s="10">
        <v>0</v>
      </c>
      <c r="G28" s="11">
        <v>0</v>
      </c>
    </row>
    <row r="29" spans="2:7" ht="16.5" customHeight="1">
      <c r="B29" s="333"/>
      <c r="C29" s="326"/>
      <c r="D29" s="12" t="s">
        <v>25</v>
      </c>
      <c r="E29" s="23">
        <v>20088</v>
      </c>
      <c r="F29" s="14">
        <v>23081</v>
      </c>
      <c r="G29" s="15">
        <f>E29-F29</f>
        <v>-2993</v>
      </c>
    </row>
    <row r="30" spans="2:7" ht="16.5" customHeight="1">
      <c r="B30" s="333"/>
      <c r="C30" s="326"/>
      <c r="D30" s="12" t="s">
        <v>57</v>
      </c>
      <c r="E30" s="23">
        <v>0</v>
      </c>
      <c r="F30" s="14">
        <v>0</v>
      </c>
      <c r="G30" s="15">
        <v>0</v>
      </c>
    </row>
    <row r="31" spans="2:7" ht="16.5" customHeight="1">
      <c r="B31" s="333"/>
      <c r="C31" s="326"/>
      <c r="D31" s="12" t="s">
        <v>27</v>
      </c>
      <c r="E31" s="23">
        <v>0</v>
      </c>
      <c r="F31" s="14">
        <v>0</v>
      </c>
      <c r="G31" s="15">
        <v>0</v>
      </c>
    </row>
    <row r="32" spans="2:7" ht="16.5" customHeight="1">
      <c r="B32" s="333"/>
      <c r="C32" s="326"/>
      <c r="D32" s="12" t="s">
        <v>58</v>
      </c>
      <c r="E32" s="23">
        <v>0</v>
      </c>
      <c r="F32" s="14">
        <v>0</v>
      </c>
      <c r="G32" s="15">
        <v>0</v>
      </c>
    </row>
    <row r="33" spans="2:7" ht="16.5" customHeight="1">
      <c r="B33" s="333"/>
      <c r="C33" s="326"/>
      <c r="D33" s="16" t="s">
        <v>59</v>
      </c>
      <c r="E33" s="25">
        <v>0</v>
      </c>
      <c r="F33" s="18">
        <v>0</v>
      </c>
      <c r="G33" s="15">
        <v>0</v>
      </c>
    </row>
    <row r="34" spans="2:7" ht="16.5" customHeight="1" thickBot="1">
      <c r="B34" s="333"/>
      <c r="C34" s="327"/>
      <c r="D34" s="106" t="s">
        <v>82</v>
      </c>
      <c r="E34" s="113">
        <f>SUM(E28:E33)</f>
        <v>20088</v>
      </c>
      <c r="F34" s="73">
        <f>SUM(F28:F33)</f>
        <v>23081</v>
      </c>
      <c r="G34" s="30">
        <f>SUM(G28:G33)</f>
        <v>-2993</v>
      </c>
    </row>
    <row r="35" spans="2:7" ht="16.5" customHeight="1">
      <c r="B35" s="333"/>
      <c r="C35" s="270" t="s">
        <v>28</v>
      </c>
      <c r="D35" s="27" t="s">
        <v>32</v>
      </c>
      <c r="E35" s="22">
        <v>0</v>
      </c>
      <c r="F35" s="10">
        <v>0</v>
      </c>
      <c r="G35" s="11">
        <v>0</v>
      </c>
    </row>
    <row r="36" spans="2:7" ht="16.5" customHeight="1">
      <c r="B36" s="333"/>
      <c r="C36" s="271"/>
      <c r="D36" s="27" t="s">
        <v>60</v>
      </c>
      <c r="E36" s="23">
        <v>0</v>
      </c>
      <c r="F36" s="14">
        <v>0</v>
      </c>
      <c r="G36" s="15">
        <v>0</v>
      </c>
    </row>
    <row r="37" spans="2:7" ht="16.5" customHeight="1">
      <c r="B37" s="333"/>
      <c r="C37" s="271"/>
      <c r="D37" s="27" t="s">
        <v>61</v>
      </c>
      <c r="E37" s="23">
        <v>0</v>
      </c>
      <c r="F37" s="14">
        <v>0</v>
      </c>
      <c r="G37" s="15">
        <v>0</v>
      </c>
    </row>
    <row r="38" spans="2:7" ht="16.5" customHeight="1">
      <c r="B38" s="333"/>
      <c r="C38" s="271"/>
      <c r="D38" s="27" t="s">
        <v>62</v>
      </c>
      <c r="E38" s="23">
        <v>0</v>
      </c>
      <c r="F38" s="14">
        <v>0</v>
      </c>
      <c r="G38" s="15">
        <v>0</v>
      </c>
    </row>
    <row r="39" spans="2:7" ht="16.5" customHeight="1">
      <c r="B39" s="333"/>
      <c r="C39" s="271"/>
      <c r="D39" s="28" t="s">
        <v>63</v>
      </c>
      <c r="E39" s="25">
        <v>0</v>
      </c>
      <c r="F39" s="18">
        <v>0</v>
      </c>
      <c r="G39" s="15">
        <v>0</v>
      </c>
    </row>
    <row r="40" spans="2:7" ht="16.5" customHeight="1">
      <c r="B40" s="333"/>
      <c r="C40" s="271"/>
      <c r="D40" s="126" t="s">
        <v>83</v>
      </c>
      <c r="E40" s="31">
        <v>0</v>
      </c>
      <c r="F40" s="82">
        <v>0</v>
      </c>
      <c r="G40" s="26">
        <v>0</v>
      </c>
    </row>
    <row r="41" spans="2:7" ht="16.5" customHeight="1" thickBot="1">
      <c r="B41" s="333"/>
      <c r="C41" s="324" t="s">
        <v>84</v>
      </c>
      <c r="D41" s="330"/>
      <c r="E41" s="113">
        <f>E34-E40</f>
        <v>20088</v>
      </c>
      <c r="F41" s="73">
        <f>F34-F40</f>
        <v>23081</v>
      </c>
      <c r="G41" s="15">
        <f>G34-G40</f>
        <v>-2993</v>
      </c>
    </row>
    <row r="42" spans="2:7" ht="16.5" customHeight="1" thickBot="1">
      <c r="B42" s="328" t="s">
        <v>85</v>
      </c>
      <c r="C42" s="329"/>
      <c r="D42" s="329"/>
      <c r="E42" s="127">
        <f>E27+E41</f>
        <v>-3532675</v>
      </c>
      <c r="F42" s="128">
        <f>F27+F41</f>
        <v>5727707</v>
      </c>
      <c r="G42" s="129">
        <f>G27+G41</f>
        <v>-9260382</v>
      </c>
    </row>
    <row r="43" spans="2:7" ht="16.5" customHeight="1">
      <c r="B43" s="270" t="s">
        <v>64</v>
      </c>
      <c r="C43" s="270" t="s">
        <v>16</v>
      </c>
      <c r="D43" s="27" t="s">
        <v>65</v>
      </c>
      <c r="E43" s="22">
        <v>0</v>
      </c>
      <c r="F43" s="10">
        <v>0</v>
      </c>
      <c r="G43" s="11">
        <v>0</v>
      </c>
    </row>
    <row r="44" spans="2:7" ht="16.5" customHeight="1">
      <c r="B44" s="271"/>
      <c r="C44" s="271"/>
      <c r="D44" s="27" t="s">
        <v>133</v>
      </c>
      <c r="E44" s="23">
        <v>0</v>
      </c>
      <c r="F44" s="14">
        <v>0</v>
      </c>
      <c r="G44" s="15">
        <v>0</v>
      </c>
    </row>
    <row r="45" spans="2:7" ht="16.5" customHeight="1">
      <c r="B45" s="271"/>
      <c r="C45" s="271"/>
      <c r="D45" s="27" t="s">
        <v>438</v>
      </c>
      <c r="E45" s="23">
        <v>18589</v>
      </c>
      <c r="F45" s="14">
        <v>33407</v>
      </c>
      <c r="G45" s="15">
        <f>E45-F45</f>
        <v>-14818</v>
      </c>
    </row>
    <row r="46" spans="2:7" ht="16.5" customHeight="1">
      <c r="B46" s="271"/>
      <c r="C46" s="271"/>
      <c r="D46" s="28" t="s">
        <v>51</v>
      </c>
      <c r="E46" s="23">
        <v>0</v>
      </c>
      <c r="F46" s="14">
        <v>1</v>
      </c>
      <c r="G46" s="15">
        <f>E46-F46</f>
        <v>-1</v>
      </c>
    </row>
    <row r="47" spans="2:7" ht="16.5" customHeight="1" thickBot="1">
      <c r="B47" s="271"/>
      <c r="C47" s="272"/>
      <c r="D47" s="124" t="s">
        <v>86</v>
      </c>
      <c r="E47" s="109">
        <f>SUM(E45:E46)</f>
        <v>18589</v>
      </c>
      <c r="F47" s="45">
        <f>SUM(F45:F46)</f>
        <v>33408</v>
      </c>
      <c r="G47" s="20">
        <f>SUM(G45:G46)</f>
        <v>-14819</v>
      </c>
    </row>
    <row r="48" spans="2:7" ht="16.5" customHeight="1">
      <c r="B48" s="271"/>
      <c r="C48" s="270" t="s">
        <v>28</v>
      </c>
      <c r="D48" s="29" t="s">
        <v>66</v>
      </c>
      <c r="E48" s="13">
        <v>0</v>
      </c>
      <c r="F48" s="14">
        <v>0</v>
      </c>
      <c r="G48" s="14">
        <v>0</v>
      </c>
    </row>
    <row r="49" spans="2:7" ht="16.5" customHeight="1">
      <c r="B49" s="271"/>
      <c r="C49" s="271"/>
      <c r="D49" s="21" t="s">
        <v>67</v>
      </c>
      <c r="E49" s="13">
        <v>0</v>
      </c>
      <c r="F49" s="14">
        <v>2</v>
      </c>
      <c r="G49" s="14">
        <f>E49-F49</f>
        <v>-2</v>
      </c>
    </row>
    <row r="50" spans="2:7" ht="16.5" customHeight="1">
      <c r="B50" s="271"/>
      <c r="C50" s="271"/>
      <c r="D50" s="21" t="s">
        <v>68</v>
      </c>
      <c r="E50" s="13">
        <v>0</v>
      </c>
      <c r="F50" s="14">
        <v>0</v>
      </c>
      <c r="G50" s="14">
        <v>0</v>
      </c>
    </row>
    <row r="51" spans="2:7" ht="16.5" customHeight="1">
      <c r="B51" s="271"/>
      <c r="C51" s="271"/>
      <c r="D51" s="24" t="s">
        <v>439</v>
      </c>
      <c r="E51" s="13">
        <v>18589</v>
      </c>
      <c r="F51" s="14">
        <v>33407</v>
      </c>
      <c r="G51" s="14">
        <f>E51-F51</f>
        <v>-14818</v>
      </c>
    </row>
    <row r="52" spans="2:7" ht="16.5" customHeight="1">
      <c r="B52" s="271"/>
      <c r="C52" s="271"/>
      <c r="D52" s="108" t="s">
        <v>87</v>
      </c>
      <c r="E52" s="130">
        <f>SUM(E48:E51)</f>
        <v>18589</v>
      </c>
      <c r="F52" s="82">
        <f>SUM(F48:F51)</f>
        <v>33409</v>
      </c>
      <c r="G52" s="73">
        <f>SUM(G48:G51)</f>
        <v>-14820</v>
      </c>
    </row>
    <row r="53" spans="2:7" ht="16.5" customHeight="1" thickBot="1">
      <c r="B53" s="331"/>
      <c r="C53" s="263" t="s">
        <v>274</v>
      </c>
      <c r="D53" s="265"/>
      <c r="E53" s="110">
        <f>E47-E52</f>
        <v>0</v>
      </c>
      <c r="F53" s="73">
        <f>F47-F52</f>
        <v>-1</v>
      </c>
      <c r="G53" s="73">
        <f>E53-F53</f>
        <v>1</v>
      </c>
    </row>
    <row r="54" spans="2:7" ht="16.5" customHeight="1" thickBot="1">
      <c r="B54" s="335" t="s">
        <v>275</v>
      </c>
      <c r="C54" s="336"/>
      <c r="D54" s="337"/>
      <c r="E54" s="131">
        <f>E42+E53</f>
        <v>-3532675</v>
      </c>
      <c r="F54" s="128">
        <f>F42+F53</f>
        <v>5727706</v>
      </c>
      <c r="G54" s="129">
        <f>G42+G53</f>
        <v>-9260381</v>
      </c>
    </row>
    <row r="55" spans="2:7" ht="16.5" customHeight="1">
      <c r="B55" s="280" t="s">
        <v>69</v>
      </c>
      <c r="C55" s="316" t="s">
        <v>276</v>
      </c>
      <c r="D55" s="317"/>
      <c r="E55" s="132">
        <v>41662094</v>
      </c>
      <c r="F55" s="115">
        <v>39134388</v>
      </c>
      <c r="G55" s="35">
        <f>E55-F55</f>
        <v>2527706</v>
      </c>
    </row>
    <row r="56" spans="2:7" ht="16.5" customHeight="1">
      <c r="B56" s="281"/>
      <c r="C56" s="320" t="s">
        <v>273</v>
      </c>
      <c r="D56" s="321"/>
      <c r="E56" s="31">
        <f>E54+E55</f>
        <v>38129419</v>
      </c>
      <c r="F56" s="82">
        <f>F54+F55</f>
        <v>44862094</v>
      </c>
      <c r="G56" s="19">
        <f>E56-F56</f>
        <v>-6732675</v>
      </c>
    </row>
    <row r="57" spans="2:7" ht="16.5" customHeight="1">
      <c r="B57" s="281"/>
      <c r="C57" s="324" t="s">
        <v>277</v>
      </c>
      <c r="D57" s="267"/>
      <c r="E57" s="113">
        <v>0</v>
      </c>
      <c r="F57" s="73">
        <v>0</v>
      </c>
      <c r="G57" s="15">
        <v>0</v>
      </c>
    </row>
    <row r="58" spans="2:7" ht="16.5" customHeight="1">
      <c r="B58" s="281"/>
      <c r="C58" s="318" t="s">
        <v>278</v>
      </c>
      <c r="D58" s="319"/>
      <c r="E58" s="23">
        <v>0</v>
      </c>
      <c r="F58" s="14">
        <v>0</v>
      </c>
      <c r="G58" s="15">
        <v>0</v>
      </c>
    </row>
    <row r="59" spans="2:7" ht="16.5" customHeight="1">
      <c r="B59" s="281"/>
      <c r="C59" s="318" t="s">
        <v>279</v>
      </c>
      <c r="D59" s="319"/>
      <c r="E59" s="23">
        <v>0</v>
      </c>
      <c r="F59" s="14">
        <v>0</v>
      </c>
      <c r="G59" s="15">
        <v>0</v>
      </c>
    </row>
    <row r="60" spans="2:7" ht="16.5" customHeight="1">
      <c r="B60" s="281"/>
      <c r="C60" s="318" t="s">
        <v>280</v>
      </c>
      <c r="D60" s="319"/>
      <c r="E60" s="23">
        <v>0</v>
      </c>
      <c r="F60" s="14">
        <v>3200000</v>
      </c>
      <c r="G60" s="15">
        <f>E60-F60</f>
        <v>-3200000</v>
      </c>
    </row>
    <row r="61" spans="2:7" ht="16.5" customHeight="1">
      <c r="B61" s="281"/>
      <c r="C61" s="318"/>
      <c r="D61" s="319"/>
      <c r="E61" s="23"/>
      <c r="F61" s="14"/>
      <c r="G61" s="15"/>
    </row>
    <row r="62" spans="2:7" ht="16.5" customHeight="1">
      <c r="B62" s="281"/>
      <c r="C62" s="316"/>
      <c r="D62" s="317"/>
      <c r="E62" s="25"/>
      <c r="F62" s="18"/>
      <c r="G62" s="15"/>
    </row>
    <row r="63" spans="2:7" ht="27" customHeight="1" thickBot="1">
      <c r="B63" s="282"/>
      <c r="C63" s="322" t="s">
        <v>388</v>
      </c>
      <c r="D63" s="323"/>
      <c r="E63" s="109">
        <f>E56+E57-E58+E59-E60</f>
        <v>38129419</v>
      </c>
      <c r="F63" s="45">
        <f>F56+F57-F58+F59-F60</f>
        <v>41662094</v>
      </c>
      <c r="G63" s="20">
        <f>G56+G57-G58+G59-G60</f>
        <v>-3532675</v>
      </c>
    </row>
    <row r="64" spans="2:4" ht="13.5">
      <c r="B64" s="338"/>
      <c r="C64" s="338"/>
      <c r="D64" s="338"/>
    </row>
    <row r="65" spans="2:6" ht="13.5">
      <c r="B65" s="338"/>
      <c r="C65" s="338"/>
      <c r="D65" s="338"/>
      <c r="E65" s="338"/>
      <c r="F65" s="338"/>
    </row>
  </sheetData>
  <sheetProtection/>
  <mergeCells count="29">
    <mergeCell ref="A2:G2"/>
    <mergeCell ref="B54:D54"/>
    <mergeCell ref="B64:D64"/>
    <mergeCell ref="B65:F65"/>
    <mergeCell ref="B1:G1"/>
    <mergeCell ref="B5:D5"/>
    <mergeCell ref="B6:B27"/>
    <mergeCell ref="C6:C19"/>
    <mergeCell ref="C20:C26"/>
    <mergeCell ref="C27:D27"/>
    <mergeCell ref="C28:C34"/>
    <mergeCell ref="B42:D42"/>
    <mergeCell ref="C35:C40"/>
    <mergeCell ref="C41:D41"/>
    <mergeCell ref="C53:D53"/>
    <mergeCell ref="C48:C52"/>
    <mergeCell ref="B43:B53"/>
    <mergeCell ref="C43:C47"/>
    <mergeCell ref="B28:B41"/>
    <mergeCell ref="C62:D62"/>
    <mergeCell ref="C60:D60"/>
    <mergeCell ref="B55:B63"/>
    <mergeCell ref="C55:D55"/>
    <mergeCell ref="C56:D56"/>
    <mergeCell ref="C63:D63"/>
    <mergeCell ref="C59:D59"/>
    <mergeCell ref="C61:D61"/>
    <mergeCell ref="C57:D57"/>
    <mergeCell ref="C58:D58"/>
  </mergeCells>
  <printOptions/>
  <pageMargins left="0.75" right="0.25" top="0.71" bottom="0.46" header="0.512" footer="0.26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58"/>
  <sheetViews>
    <sheetView view="pageBreakPreview" zoomScaleNormal="120" zoomScaleSheetLayoutView="100" zoomScalePageLayoutView="0" workbookViewId="0" topLeftCell="A1">
      <selection activeCell="I143" sqref="I143"/>
    </sheetView>
  </sheetViews>
  <sheetFormatPr defaultColWidth="9.140625" defaultRowHeight="15"/>
  <cols>
    <col min="1" max="1" width="2.57421875" style="133" customWidth="1"/>
    <col min="2" max="3" width="3.140625" style="133" customWidth="1"/>
    <col min="4" max="4" width="33.57421875" style="133" customWidth="1"/>
    <col min="5" max="9" width="11.140625" style="133" customWidth="1"/>
    <col min="10" max="16384" width="9.00390625" style="133" customWidth="1"/>
  </cols>
  <sheetData>
    <row r="3" spans="1:9" ht="14.25">
      <c r="A3" s="369" t="s">
        <v>298</v>
      </c>
      <c r="B3" s="369"/>
      <c r="C3" s="369"/>
      <c r="D3" s="369"/>
      <c r="E3" s="369"/>
      <c r="F3" s="369"/>
      <c r="G3" s="369"/>
      <c r="H3" s="369"/>
      <c r="I3" s="369"/>
    </row>
    <row r="4" spans="2:9" ht="13.5">
      <c r="B4" s="59"/>
      <c r="C4" s="59"/>
      <c r="D4" s="347" t="s">
        <v>440</v>
      </c>
      <c r="E4" s="347"/>
      <c r="F4" s="347"/>
      <c r="G4" s="58"/>
      <c r="H4" s="58"/>
      <c r="I4" s="58"/>
    </row>
    <row r="5" spans="2:9" ht="14.25" thickBot="1">
      <c r="B5" s="60"/>
      <c r="C5" s="60"/>
      <c r="D5" s="60"/>
      <c r="E5" s="60"/>
      <c r="F5" s="58"/>
      <c r="G5" s="58"/>
      <c r="H5" s="348" t="s">
        <v>297</v>
      </c>
      <c r="I5" s="348"/>
    </row>
    <row r="6" spans="2:9" ht="13.5" customHeight="1" thickBot="1">
      <c r="B6" s="349" t="s">
        <v>219</v>
      </c>
      <c r="C6" s="350"/>
      <c r="D6" s="351"/>
      <c r="E6" s="134" t="s">
        <v>220</v>
      </c>
      <c r="F6" s="135" t="s">
        <v>221</v>
      </c>
      <c r="G6" s="135" t="s">
        <v>433</v>
      </c>
      <c r="H6" s="193" t="s">
        <v>434</v>
      </c>
      <c r="I6" s="136"/>
    </row>
    <row r="7" spans="2:9" ht="13.5" customHeight="1">
      <c r="B7" s="352" t="s">
        <v>313</v>
      </c>
      <c r="C7" s="352" t="s">
        <v>186</v>
      </c>
      <c r="D7" s="61" t="s">
        <v>138</v>
      </c>
      <c r="E7" s="194">
        <v>0</v>
      </c>
      <c r="F7" s="195">
        <v>0</v>
      </c>
      <c r="G7" s="195">
        <v>0</v>
      </c>
      <c r="H7" s="195">
        <v>0</v>
      </c>
      <c r="I7" s="196"/>
    </row>
    <row r="8" spans="2:9" ht="13.5" customHeight="1">
      <c r="B8" s="353"/>
      <c r="C8" s="353"/>
      <c r="D8" s="61" t="s">
        <v>139</v>
      </c>
      <c r="E8" s="197">
        <f>SUM(F8:H8)</f>
        <v>0</v>
      </c>
      <c r="F8" s="198">
        <v>0</v>
      </c>
      <c r="G8" s="198">
        <v>0</v>
      </c>
      <c r="H8" s="198">
        <v>0</v>
      </c>
      <c r="I8" s="199"/>
    </row>
    <row r="9" spans="2:9" ht="13.5" customHeight="1">
      <c r="B9" s="353"/>
      <c r="C9" s="353"/>
      <c r="D9" s="61" t="s">
        <v>140</v>
      </c>
      <c r="E9" s="197">
        <f aca="true" t="shared" si="0" ref="E9:E40">SUM(F9:H9)</f>
        <v>0</v>
      </c>
      <c r="F9" s="198">
        <v>0</v>
      </c>
      <c r="G9" s="198">
        <v>0</v>
      </c>
      <c r="H9" s="198">
        <v>0</v>
      </c>
      <c r="I9" s="199"/>
    </row>
    <row r="10" spans="2:9" ht="13.5" customHeight="1">
      <c r="B10" s="353"/>
      <c r="C10" s="353"/>
      <c r="D10" s="61" t="s">
        <v>141</v>
      </c>
      <c r="E10" s="197">
        <f t="shared" si="0"/>
        <v>0</v>
      </c>
      <c r="F10" s="198">
        <v>0</v>
      </c>
      <c r="G10" s="198">
        <v>0</v>
      </c>
      <c r="H10" s="198">
        <v>0</v>
      </c>
      <c r="I10" s="199"/>
    </row>
    <row r="11" spans="2:9" ht="13.5" customHeight="1">
      <c r="B11" s="353"/>
      <c r="C11" s="353"/>
      <c r="D11" s="61" t="s">
        <v>142</v>
      </c>
      <c r="E11" s="197">
        <f t="shared" si="0"/>
        <v>0</v>
      </c>
      <c r="F11" s="198">
        <v>0</v>
      </c>
      <c r="G11" s="198">
        <v>0</v>
      </c>
      <c r="H11" s="198">
        <v>0</v>
      </c>
      <c r="I11" s="199"/>
    </row>
    <row r="12" spans="2:9" ht="13.5" customHeight="1">
      <c r="B12" s="353"/>
      <c r="C12" s="353"/>
      <c r="D12" s="61" t="s">
        <v>143</v>
      </c>
      <c r="E12" s="197">
        <f t="shared" si="0"/>
        <v>0</v>
      </c>
      <c r="F12" s="198">
        <v>0</v>
      </c>
      <c r="G12" s="198">
        <v>0</v>
      </c>
      <c r="H12" s="198">
        <v>0</v>
      </c>
      <c r="I12" s="199"/>
    </row>
    <row r="13" spans="2:9" ht="13.5" customHeight="1">
      <c r="B13" s="353"/>
      <c r="C13" s="353"/>
      <c r="D13" s="61" t="s">
        <v>144</v>
      </c>
      <c r="E13" s="197">
        <f t="shared" si="0"/>
        <v>0</v>
      </c>
      <c r="F13" s="198">
        <v>0</v>
      </c>
      <c r="G13" s="198">
        <v>0</v>
      </c>
      <c r="H13" s="198">
        <v>0</v>
      </c>
      <c r="I13" s="199"/>
    </row>
    <row r="14" spans="2:9" ht="13.5" customHeight="1">
      <c r="B14" s="353"/>
      <c r="C14" s="353"/>
      <c r="D14" s="61" t="s">
        <v>145</v>
      </c>
      <c r="E14" s="197">
        <f t="shared" si="0"/>
        <v>0</v>
      </c>
      <c r="F14" s="198">
        <v>0</v>
      </c>
      <c r="G14" s="198">
        <v>0</v>
      </c>
      <c r="H14" s="198">
        <v>0</v>
      </c>
      <c r="I14" s="199"/>
    </row>
    <row r="15" spans="2:9" ht="13.5" customHeight="1">
      <c r="B15" s="353"/>
      <c r="C15" s="353"/>
      <c r="D15" s="61" t="s">
        <v>146</v>
      </c>
      <c r="E15" s="197">
        <f t="shared" si="0"/>
        <v>0</v>
      </c>
      <c r="F15" s="198">
        <v>0</v>
      </c>
      <c r="G15" s="198">
        <v>0</v>
      </c>
      <c r="H15" s="198">
        <v>0</v>
      </c>
      <c r="I15" s="199"/>
    </row>
    <row r="16" spans="2:9" ht="13.5" customHeight="1">
      <c r="B16" s="353"/>
      <c r="C16" s="353"/>
      <c r="D16" s="61" t="s">
        <v>147</v>
      </c>
      <c r="E16" s="197">
        <f t="shared" si="0"/>
        <v>0</v>
      </c>
      <c r="F16" s="198">
        <v>0</v>
      </c>
      <c r="G16" s="198">
        <v>0</v>
      </c>
      <c r="H16" s="198">
        <v>0</v>
      </c>
      <c r="I16" s="199"/>
    </row>
    <row r="17" spans="2:9" ht="13.5" customHeight="1">
      <c r="B17" s="353"/>
      <c r="C17" s="353"/>
      <c r="D17" s="61" t="s">
        <v>148</v>
      </c>
      <c r="E17" s="197">
        <f t="shared" si="0"/>
        <v>0</v>
      </c>
      <c r="F17" s="198">
        <v>0</v>
      </c>
      <c r="G17" s="198">
        <v>0</v>
      </c>
      <c r="H17" s="198">
        <v>0</v>
      </c>
      <c r="I17" s="199"/>
    </row>
    <row r="18" spans="2:9" ht="13.5" customHeight="1">
      <c r="B18" s="353"/>
      <c r="C18" s="353"/>
      <c r="D18" s="61" t="s">
        <v>149</v>
      </c>
      <c r="E18" s="197">
        <f t="shared" si="0"/>
        <v>0</v>
      </c>
      <c r="F18" s="198">
        <v>0</v>
      </c>
      <c r="G18" s="198">
        <v>0</v>
      </c>
      <c r="H18" s="198">
        <v>0</v>
      </c>
      <c r="I18" s="199"/>
    </row>
    <row r="19" spans="2:9" ht="13.5" customHeight="1">
      <c r="B19" s="353"/>
      <c r="C19" s="353"/>
      <c r="D19" s="61" t="s">
        <v>150</v>
      </c>
      <c r="E19" s="197">
        <f t="shared" si="0"/>
        <v>0</v>
      </c>
      <c r="F19" s="198">
        <v>0</v>
      </c>
      <c r="G19" s="198">
        <v>0</v>
      </c>
      <c r="H19" s="198">
        <v>0</v>
      </c>
      <c r="I19" s="199"/>
    </row>
    <row r="20" spans="2:9" ht="13.5" customHeight="1">
      <c r="B20" s="353"/>
      <c r="C20" s="353"/>
      <c r="D20" s="61" t="s">
        <v>151</v>
      </c>
      <c r="E20" s="197">
        <f t="shared" si="0"/>
        <v>124686891</v>
      </c>
      <c r="F20" s="198">
        <v>0</v>
      </c>
      <c r="G20" s="198">
        <v>124686891</v>
      </c>
      <c r="H20" s="198">
        <v>0</v>
      </c>
      <c r="I20" s="199"/>
    </row>
    <row r="21" spans="2:9" ht="13.5">
      <c r="B21" s="353"/>
      <c r="C21" s="353"/>
      <c r="D21" s="61" t="s">
        <v>152</v>
      </c>
      <c r="E21" s="197">
        <f t="shared" si="0"/>
        <v>101427090</v>
      </c>
      <c r="F21" s="198">
        <v>0</v>
      </c>
      <c r="G21" s="198">
        <v>101427090</v>
      </c>
      <c r="H21" s="198">
        <v>0</v>
      </c>
      <c r="I21" s="199"/>
    </row>
    <row r="22" spans="2:9" ht="13.5">
      <c r="B22" s="353"/>
      <c r="C22" s="353"/>
      <c r="D22" s="61" t="s">
        <v>153</v>
      </c>
      <c r="E22" s="197">
        <f t="shared" si="0"/>
        <v>23259801</v>
      </c>
      <c r="F22" s="198">
        <v>0</v>
      </c>
      <c r="G22" s="198">
        <v>23259801</v>
      </c>
      <c r="H22" s="198">
        <v>0</v>
      </c>
      <c r="I22" s="199"/>
    </row>
    <row r="23" spans="2:9" ht="13.5">
      <c r="B23" s="353"/>
      <c r="C23" s="353"/>
      <c r="D23" s="61" t="s">
        <v>154</v>
      </c>
      <c r="E23" s="197">
        <f t="shared" si="0"/>
        <v>0</v>
      </c>
      <c r="F23" s="198">
        <v>0</v>
      </c>
      <c r="G23" s="198">
        <v>0</v>
      </c>
      <c r="H23" s="198">
        <v>0</v>
      </c>
      <c r="I23" s="199"/>
    </row>
    <row r="24" spans="2:9" ht="13.5">
      <c r="B24" s="353"/>
      <c r="C24" s="353"/>
      <c r="D24" s="61" t="s">
        <v>155</v>
      </c>
      <c r="E24" s="197">
        <f t="shared" si="0"/>
        <v>0</v>
      </c>
      <c r="F24" s="198">
        <v>0</v>
      </c>
      <c r="G24" s="198">
        <v>0</v>
      </c>
      <c r="H24" s="198">
        <v>0</v>
      </c>
      <c r="I24" s="199"/>
    </row>
    <row r="25" spans="2:9" ht="13.5">
      <c r="B25" s="353"/>
      <c r="C25" s="353"/>
      <c r="D25" s="61" t="s">
        <v>156</v>
      </c>
      <c r="E25" s="197">
        <f t="shared" si="0"/>
        <v>18720</v>
      </c>
      <c r="F25" s="198">
        <v>0</v>
      </c>
      <c r="G25" s="198">
        <v>0</v>
      </c>
      <c r="H25" s="198">
        <v>18720</v>
      </c>
      <c r="I25" s="199"/>
    </row>
    <row r="26" spans="2:9" ht="13.5">
      <c r="B26" s="353"/>
      <c r="C26" s="353"/>
      <c r="D26" s="61" t="s">
        <v>157</v>
      </c>
      <c r="E26" s="197">
        <f t="shared" si="0"/>
        <v>18720</v>
      </c>
      <c r="F26" s="198">
        <v>0</v>
      </c>
      <c r="G26" s="198">
        <v>0</v>
      </c>
      <c r="H26" s="198">
        <v>18720</v>
      </c>
      <c r="I26" s="199"/>
    </row>
    <row r="27" spans="2:9" ht="13.5">
      <c r="B27" s="353"/>
      <c r="C27" s="353"/>
      <c r="D27" s="61" t="s">
        <v>435</v>
      </c>
      <c r="E27" s="197">
        <f t="shared" si="0"/>
        <v>407669</v>
      </c>
      <c r="F27" s="198">
        <v>0</v>
      </c>
      <c r="G27" s="198">
        <v>268669</v>
      </c>
      <c r="H27" s="198">
        <v>139000</v>
      </c>
      <c r="I27" s="199"/>
    </row>
    <row r="28" spans="2:9" ht="13.5">
      <c r="B28" s="353"/>
      <c r="C28" s="353"/>
      <c r="D28" s="61" t="s">
        <v>441</v>
      </c>
      <c r="E28" s="197">
        <f t="shared" si="0"/>
        <v>407669</v>
      </c>
      <c r="F28" s="198">
        <v>0</v>
      </c>
      <c r="G28" s="198">
        <v>268669</v>
      </c>
      <c r="H28" s="198">
        <v>139000</v>
      </c>
      <c r="I28" s="199"/>
    </row>
    <row r="29" spans="2:9" ht="13.5">
      <c r="B29" s="353"/>
      <c r="C29" s="353"/>
      <c r="D29" s="61" t="s">
        <v>158</v>
      </c>
      <c r="E29" s="197">
        <f t="shared" si="0"/>
        <v>0</v>
      </c>
      <c r="F29" s="198">
        <v>0</v>
      </c>
      <c r="G29" s="198">
        <v>0</v>
      </c>
      <c r="H29" s="198">
        <v>0</v>
      </c>
      <c r="I29" s="199"/>
    </row>
    <row r="30" spans="2:9" ht="13.5">
      <c r="B30" s="353"/>
      <c r="C30" s="353"/>
      <c r="D30" s="61" t="s">
        <v>159</v>
      </c>
      <c r="E30" s="197">
        <f t="shared" si="0"/>
        <v>0</v>
      </c>
      <c r="F30" s="198">
        <v>0</v>
      </c>
      <c r="G30" s="198">
        <v>0</v>
      </c>
      <c r="H30" s="198">
        <v>0</v>
      </c>
      <c r="I30" s="199"/>
    </row>
    <row r="31" spans="2:9" ht="13.5">
      <c r="B31" s="353"/>
      <c r="C31" s="353"/>
      <c r="D31" s="61" t="s">
        <v>160</v>
      </c>
      <c r="E31" s="197">
        <f t="shared" si="0"/>
        <v>1108675</v>
      </c>
      <c r="F31" s="198">
        <v>704000</v>
      </c>
      <c r="G31" s="198">
        <v>404675</v>
      </c>
      <c r="H31" s="198">
        <v>0</v>
      </c>
      <c r="I31" s="199"/>
    </row>
    <row r="32" spans="2:9" ht="13.5">
      <c r="B32" s="353"/>
      <c r="C32" s="353"/>
      <c r="D32" s="61" t="s">
        <v>161</v>
      </c>
      <c r="E32" s="197">
        <f t="shared" si="0"/>
        <v>1108675</v>
      </c>
      <c r="F32" s="198">
        <v>704000</v>
      </c>
      <c r="G32" s="198">
        <v>404675</v>
      </c>
      <c r="H32" s="198">
        <v>0</v>
      </c>
      <c r="I32" s="199"/>
    </row>
    <row r="33" spans="2:9" ht="13.5">
      <c r="B33" s="353"/>
      <c r="C33" s="353"/>
      <c r="D33" s="61" t="s">
        <v>162</v>
      </c>
      <c r="E33" s="197">
        <f t="shared" si="0"/>
        <v>1831290</v>
      </c>
      <c r="F33" s="198">
        <v>0</v>
      </c>
      <c r="G33" s="198">
        <v>1831290</v>
      </c>
      <c r="H33" s="198">
        <v>0</v>
      </c>
      <c r="I33" s="199"/>
    </row>
    <row r="34" spans="2:9" ht="13.5">
      <c r="B34" s="353"/>
      <c r="C34" s="353"/>
      <c r="D34" s="61" t="s">
        <v>163</v>
      </c>
      <c r="E34" s="197">
        <f t="shared" si="0"/>
        <v>1831290</v>
      </c>
      <c r="F34" s="198">
        <v>0</v>
      </c>
      <c r="G34" s="198">
        <v>1831290</v>
      </c>
      <c r="H34" s="198">
        <v>0</v>
      </c>
      <c r="I34" s="199"/>
    </row>
    <row r="35" spans="2:9" ht="13.5">
      <c r="B35" s="353"/>
      <c r="C35" s="353"/>
      <c r="D35" s="61" t="s">
        <v>299</v>
      </c>
      <c r="E35" s="197">
        <f t="shared" si="0"/>
        <v>0</v>
      </c>
      <c r="F35" s="198">
        <v>0</v>
      </c>
      <c r="G35" s="198">
        <v>0</v>
      </c>
      <c r="H35" s="198">
        <v>0</v>
      </c>
      <c r="I35" s="199"/>
    </row>
    <row r="36" spans="2:9" ht="13.5">
      <c r="B36" s="353"/>
      <c r="C36" s="353"/>
      <c r="D36" s="61" t="s">
        <v>300</v>
      </c>
      <c r="E36" s="197">
        <f t="shared" si="0"/>
        <v>0</v>
      </c>
      <c r="F36" s="198">
        <v>0</v>
      </c>
      <c r="G36" s="198">
        <v>0</v>
      </c>
      <c r="H36" s="198">
        <v>0</v>
      </c>
      <c r="I36" s="199"/>
    </row>
    <row r="37" spans="2:9" ht="13.5">
      <c r="B37" s="353"/>
      <c r="C37" s="353"/>
      <c r="D37" s="61" t="s">
        <v>301</v>
      </c>
      <c r="E37" s="197">
        <f t="shared" si="0"/>
        <v>0</v>
      </c>
      <c r="F37" s="198">
        <v>0</v>
      </c>
      <c r="G37" s="198">
        <v>0</v>
      </c>
      <c r="H37" s="198">
        <v>0</v>
      </c>
      <c r="I37" s="199"/>
    </row>
    <row r="38" spans="2:9" ht="13.5">
      <c r="B38" s="353"/>
      <c r="C38" s="353"/>
      <c r="D38" s="61" t="s">
        <v>302</v>
      </c>
      <c r="E38" s="197">
        <f t="shared" si="0"/>
        <v>0</v>
      </c>
      <c r="F38" s="198">
        <v>0</v>
      </c>
      <c r="G38" s="198">
        <v>0</v>
      </c>
      <c r="H38" s="198">
        <v>0</v>
      </c>
      <c r="I38" s="199"/>
    </row>
    <row r="39" spans="2:9" ht="13.5">
      <c r="B39" s="353"/>
      <c r="C39" s="353"/>
      <c r="D39" s="61" t="s">
        <v>303</v>
      </c>
      <c r="E39" s="197">
        <f t="shared" si="0"/>
        <v>0</v>
      </c>
      <c r="F39" s="198">
        <v>0</v>
      </c>
      <c r="G39" s="198">
        <v>0</v>
      </c>
      <c r="H39" s="198">
        <v>0</v>
      </c>
      <c r="I39" s="199"/>
    </row>
    <row r="40" spans="2:9" ht="13.5">
      <c r="B40" s="353"/>
      <c r="C40" s="353"/>
      <c r="D40" s="61" t="s">
        <v>304</v>
      </c>
      <c r="E40" s="197">
        <f t="shared" si="0"/>
        <v>0</v>
      </c>
      <c r="F40" s="198">
        <v>0</v>
      </c>
      <c r="G40" s="198">
        <v>0</v>
      </c>
      <c r="H40" s="198">
        <v>0</v>
      </c>
      <c r="I40" s="199"/>
    </row>
    <row r="41" spans="2:9" ht="13.5">
      <c r="B41" s="353"/>
      <c r="C41" s="353"/>
      <c r="D41" s="137" t="s">
        <v>305</v>
      </c>
      <c r="E41" s="200">
        <f>SUM(F41:H41)</f>
        <v>3302786</v>
      </c>
      <c r="F41" s="198">
        <v>0</v>
      </c>
      <c r="G41" s="201">
        <v>3302786</v>
      </c>
      <c r="H41" s="202">
        <v>0</v>
      </c>
      <c r="I41" s="199"/>
    </row>
    <row r="42" spans="2:9" ht="14.25" thickBot="1">
      <c r="B42" s="353"/>
      <c r="C42" s="354"/>
      <c r="D42" s="138" t="s">
        <v>314</v>
      </c>
      <c r="E42" s="203">
        <f>SUM(F42:H42)</f>
        <v>131356031</v>
      </c>
      <c r="F42" s="204">
        <v>704000</v>
      </c>
      <c r="G42" s="205">
        <v>130494311</v>
      </c>
      <c r="H42" s="206">
        <v>157720</v>
      </c>
      <c r="I42" s="207"/>
    </row>
    <row r="43" spans="2:9" ht="13.5" customHeight="1">
      <c r="B43" s="353"/>
      <c r="C43" s="352" t="s">
        <v>187</v>
      </c>
      <c r="D43" s="62" t="s">
        <v>173</v>
      </c>
      <c r="E43" s="194">
        <f>SUM(F43:H43)</f>
        <v>95555559</v>
      </c>
      <c r="F43" s="208">
        <v>0</v>
      </c>
      <c r="G43" s="209">
        <v>95416040</v>
      </c>
      <c r="H43" s="209">
        <v>139519</v>
      </c>
      <c r="I43" s="210"/>
    </row>
    <row r="44" spans="2:9" ht="13.5">
      <c r="B44" s="353"/>
      <c r="C44" s="353"/>
      <c r="D44" s="62" t="s">
        <v>174</v>
      </c>
      <c r="E44" s="197">
        <f>SUM(F44:H44)</f>
        <v>0</v>
      </c>
      <c r="F44" s="202">
        <v>0</v>
      </c>
      <c r="G44" s="201">
        <v>0</v>
      </c>
      <c r="H44" s="201">
        <v>0</v>
      </c>
      <c r="I44" s="211"/>
    </row>
    <row r="45" spans="2:9" ht="13.5">
      <c r="B45" s="353"/>
      <c r="C45" s="353"/>
      <c r="D45" s="62" t="s">
        <v>175</v>
      </c>
      <c r="E45" s="197">
        <f aca="true" t="shared" si="1" ref="E45:E94">SUM(F45:H45)</f>
        <v>48069000</v>
      </c>
      <c r="F45" s="202">
        <v>0</v>
      </c>
      <c r="G45" s="201">
        <v>47929481</v>
      </c>
      <c r="H45" s="201">
        <v>139519</v>
      </c>
      <c r="I45" s="211"/>
    </row>
    <row r="46" spans="2:9" ht="13.5">
      <c r="B46" s="353"/>
      <c r="C46" s="353"/>
      <c r="D46" s="62" t="s">
        <v>176</v>
      </c>
      <c r="E46" s="197">
        <f t="shared" si="1"/>
        <v>27660662</v>
      </c>
      <c r="F46" s="202">
        <v>0</v>
      </c>
      <c r="G46" s="201">
        <v>27660662</v>
      </c>
      <c r="H46" s="212">
        <v>0</v>
      </c>
      <c r="I46" s="211"/>
    </row>
    <row r="47" spans="2:9" ht="13.5">
      <c r="B47" s="353"/>
      <c r="C47" s="353"/>
      <c r="D47" s="62" t="s">
        <v>177</v>
      </c>
      <c r="E47" s="197">
        <f t="shared" si="1"/>
        <v>6536000</v>
      </c>
      <c r="F47" s="202">
        <v>0</v>
      </c>
      <c r="G47" s="201">
        <v>6536000</v>
      </c>
      <c r="H47" s="212">
        <v>0</v>
      </c>
      <c r="I47" s="211"/>
    </row>
    <row r="48" spans="2:9" ht="13.5">
      <c r="B48" s="353"/>
      <c r="C48" s="353"/>
      <c r="D48" s="62" t="s">
        <v>178</v>
      </c>
      <c r="E48" s="197">
        <f t="shared" si="1"/>
        <v>0</v>
      </c>
      <c r="F48" s="202">
        <v>0</v>
      </c>
      <c r="G48" s="201">
        <v>0</v>
      </c>
      <c r="H48" s="212">
        <v>0</v>
      </c>
      <c r="I48" s="211"/>
    </row>
    <row r="49" spans="2:9" ht="13.5">
      <c r="B49" s="353"/>
      <c r="C49" s="353"/>
      <c r="D49" s="62" t="s">
        <v>179</v>
      </c>
      <c r="E49" s="197">
        <f t="shared" si="1"/>
        <v>894000</v>
      </c>
      <c r="F49" s="202">
        <v>0</v>
      </c>
      <c r="G49" s="201">
        <v>894000</v>
      </c>
      <c r="H49" s="212">
        <v>0</v>
      </c>
      <c r="I49" s="211"/>
    </row>
    <row r="50" spans="2:9" ht="13.5">
      <c r="B50" s="353"/>
      <c r="C50" s="353"/>
      <c r="D50" s="62" t="s">
        <v>180</v>
      </c>
      <c r="E50" s="197">
        <f t="shared" si="1"/>
        <v>12395897</v>
      </c>
      <c r="F50" s="202">
        <v>0</v>
      </c>
      <c r="G50" s="201">
        <v>12395897</v>
      </c>
      <c r="H50" s="212">
        <v>0</v>
      </c>
      <c r="I50" s="211"/>
    </row>
    <row r="51" spans="2:9" ht="13.5">
      <c r="B51" s="353"/>
      <c r="C51" s="353"/>
      <c r="D51" s="62" t="s">
        <v>181</v>
      </c>
      <c r="E51" s="197">
        <f t="shared" si="1"/>
        <v>8097935</v>
      </c>
      <c r="F51" s="202">
        <v>518952</v>
      </c>
      <c r="G51" s="201">
        <v>7578983</v>
      </c>
      <c r="H51" s="212">
        <v>0</v>
      </c>
      <c r="I51" s="211"/>
    </row>
    <row r="52" spans="2:9" ht="13.5">
      <c r="B52" s="353"/>
      <c r="C52" s="353"/>
      <c r="D52" s="62" t="s">
        <v>182</v>
      </c>
      <c r="E52" s="197">
        <f t="shared" si="1"/>
        <v>340355</v>
      </c>
      <c r="F52" s="202">
        <v>0</v>
      </c>
      <c r="G52" s="201">
        <v>340355</v>
      </c>
      <c r="H52" s="212">
        <v>0</v>
      </c>
      <c r="I52" s="211"/>
    </row>
    <row r="53" spans="2:9" ht="13.5">
      <c r="B53" s="353"/>
      <c r="C53" s="353"/>
      <c r="D53" s="62" t="s">
        <v>183</v>
      </c>
      <c r="E53" s="197">
        <f t="shared" si="1"/>
        <v>585146</v>
      </c>
      <c r="F53" s="202">
        <v>5624</v>
      </c>
      <c r="G53" s="201">
        <v>579522</v>
      </c>
      <c r="H53" s="212">
        <v>0</v>
      </c>
      <c r="I53" s="211"/>
    </row>
    <row r="54" spans="2:9" ht="13.5">
      <c r="B54" s="353"/>
      <c r="C54" s="353"/>
      <c r="D54" s="62" t="s">
        <v>184</v>
      </c>
      <c r="E54" s="197">
        <f t="shared" si="1"/>
        <v>180997</v>
      </c>
      <c r="F54" s="202">
        <v>0</v>
      </c>
      <c r="G54" s="201">
        <v>180997</v>
      </c>
      <c r="H54" s="212">
        <v>0</v>
      </c>
      <c r="I54" s="211"/>
    </row>
    <row r="55" spans="2:9" ht="13.5">
      <c r="B55" s="353"/>
      <c r="C55" s="353"/>
      <c r="D55" s="62" t="s">
        <v>188</v>
      </c>
      <c r="E55" s="197">
        <f t="shared" si="1"/>
        <v>153605</v>
      </c>
      <c r="F55" s="202">
        <v>0</v>
      </c>
      <c r="G55" s="201">
        <v>153605</v>
      </c>
      <c r="H55" s="212">
        <v>0</v>
      </c>
      <c r="I55" s="211"/>
    </row>
    <row r="56" spans="2:9" ht="13.5" customHeight="1">
      <c r="B56" s="353"/>
      <c r="C56" s="353"/>
      <c r="D56" s="62" t="s">
        <v>189</v>
      </c>
      <c r="E56" s="197">
        <f t="shared" si="1"/>
        <v>200902</v>
      </c>
      <c r="F56" s="202">
        <v>0</v>
      </c>
      <c r="G56" s="201">
        <v>200902</v>
      </c>
      <c r="H56" s="212">
        <v>0</v>
      </c>
      <c r="I56" s="211"/>
    </row>
    <row r="57" spans="2:9" ht="13.5">
      <c r="B57" s="353"/>
      <c r="C57" s="353"/>
      <c r="D57" s="62" t="s">
        <v>190</v>
      </c>
      <c r="E57" s="197">
        <f t="shared" si="1"/>
        <v>63288</v>
      </c>
      <c r="F57" s="202">
        <v>0</v>
      </c>
      <c r="G57" s="201">
        <v>63288</v>
      </c>
      <c r="H57" s="212">
        <v>0</v>
      </c>
      <c r="I57" s="211"/>
    </row>
    <row r="58" spans="2:9" ht="13.5">
      <c r="B58" s="353"/>
      <c r="C58" s="353"/>
      <c r="D58" s="62" t="s">
        <v>191</v>
      </c>
      <c r="E58" s="197">
        <f t="shared" si="1"/>
        <v>210359</v>
      </c>
      <c r="F58" s="202">
        <v>0</v>
      </c>
      <c r="G58" s="201">
        <v>210359</v>
      </c>
      <c r="H58" s="212">
        <v>0</v>
      </c>
      <c r="I58" s="211"/>
    </row>
    <row r="59" spans="2:9" ht="13.5">
      <c r="B59" s="353"/>
      <c r="C59" s="353"/>
      <c r="D59" s="62" t="s">
        <v>192</v>
      </c>
      <c r="E59" s="197">
        <f t="shared" si="1"/>
        <v>1120</v>
      </c>
      <c r="F59" s="202">
        <v>0</v>
      </c>
      <c r="G59" s="201">
        <v>1120</v>
      </c>
      <c r="H59" s="212">
        <v>0</v>
      </c>
      <c r="I59" s="211"/>
    </row>
    <row r="60" spans="2:9" ht="13.5">
      <c r="B60" s="353"/>
      <c r="C60" s="353"/>
      <c r="D60" s="62" t="s">
        <v>193</v>
      </c>
      <c r="E60" s="197">
        <f t="shared" si="1"/>
        <v>663222</v>
      </c>
      <c r="F60" s="202">
        <v>0</v>
      </c>
      <c r="G60" s="201">
        <v>663222</v>
      </c>
      <c r="H60" s="212">
        <v>0</v>
      </c>
      <c r="I60" s="211"/>
    </row>
    <row r="61" spans="2:9" ht="13.5">
      <c r="B61" s="353"/>
      <c r="C61" s="353"/>
      <c r="D61" s="62" t="s">
        <v>194</v>
      </c>
      <c r="E61" s="197">
        <f t="shared" si="1"/>
        <v>466732</v>
      </c>
      <c r="F61" s="198">
        <v>0</v>
      </c>
      <c r="G61" s="201">
        <v>466732</v>
      </c>
      <c r="H61" s="212">
        <v>0</v>
      </c>
      <c r="I61" s="211"/>
    </row>
    <row r="62" spans="2:9" ht="13.5">
      <c r="B62" s="353"/>
      <c r="C62" s="353"/>
      <c r="D62" s="62" t="s">
        <v>195</v>
      </c>
      <c r="E62" s="197">
        <f t="shared" si="1"/>
        <v>506762</v>
      </c>
      <c r="F62" s="202">
        <v>431600</v>
      </c>
      <c r="G62" s="201">
        <v>75162</v>
      </c>
      <c r="H62" s="212">
        <v>0</v>
      </c>
      <c r="I62" s="211"/>
    </row>
    <row r="63" spans="2:9" ht="13.5">
      <c r="B63" s="353"/>
      <c r="C63" s="353"/>
      <c r="D63" s="62" t="s">
        <v>196</v>
      </c>
      <c r="E63" s="197">
        <f t="shared" si="1"/>
        <v>0</v>
      </c>
      <c r="F63" s="202">
        <v>0</v>
      </c>
      <c r="G63" s="201">
        <v>0</v>
      </c>
      <c r="H63" s="212">
        <v>0</v>
      </c>
      <c r="I63" s="211"/>
    </row>
    <row r="64" spans="2:9" ht="13.5">
      <c r="B64" s="353"/>
      <c r="C64" s="353"/>
      <c r="D64" s="62" t="s">
        <v>197</v>
      </c>
      <c r="E64" s="197">
        <f t="shared" si="1"/>
        <v>108000</v>
      </c>
      <c r="F64" s="202">
        <v>0</v>
      </c>
      <c r="G64" s="201">
        <v>108000</v>
      </c>
      <c r="H64" s="212">
        <v>0</v>
      </c>
      <c r="I64" s="211"/>
    </row>
    <row r="65" spans="2:9" ht="13.5">
      <c r="B65" s="353"/>
      <c r="C65" s="353"/>
      <c r="D65" s="62" t="s">
        <v>198</v>
      </c>
      <c r="E65" s="197">
        <f t="shared" si="1"/>
        <v>875393</v>
      </c>
      <c r="F65" s="202">
        <v>1728</v>
      </c>
      <c r="G65" s="201">
        <v>873665</v>
      </c>
      <c r="H65" s="212">
        <v>0</v>
      </c>
      <c r="I65" s="211"/>
    </row>
    <row r="66" spans="2:9" ht="13.5">
      <c r="B66" s="353"/>
      <c r="C66" s="353"/>
      <c r="D66" s="62" t="s">
        <v>199</v>
      </c>
      <c r="E66" s="197">
        <f t="shared" si="1"/>
        <v>379552</v>
      </c>
      <c r="F66" s="202">
        <v>0</v>
      </c>
      <c r="G66" s="201">
        <v>379552</v>
      </c>
      <c r="H66" s="212">
        <v>0</v>
      </c>
      <c r="I66" s="211"/>
    </row>
    <row r="67" spans="2:9" ht="13.5">
      <c r="B67" s="353"/>
      <c r="C67" s="353"/>
      <c r="D67" s="62" t="s">
        <v>200</v>
      </c>
      <c r="E67" s="197">
        <f t="shared" si="1"/>
        <v>651406</v>
      </c>
      <c r="F67" s="202">
        <v>0</v>
      </c>
      <c r="G67" s="201">
        <v>651406</v>
      </c>
      <c r="H67" s="212">
        <v>0</v>
      </c>
      <c r="I67" s="211"/>
    </row>
    <row r="68" spans="2:9" ht="13.5">
      <c r="B68" s="353"/>
      <c r="C68" s="353"/>
      <c r="D68" s="62" t="s">
        <v>201</v>
      </c>
      <c r="E68" s="197">
        <f t="shared" si="1"/>
        <v>1200</v>
      </c>
      <c r="F68" s="202">
        <v>0</v>
      </c>
      <c r="G68" s="201">
        <v>1200</v>
      </c>
      <c r="H68" s="212">
        <v>0</v>
      </c>
      <c r="I68" s="211"/>
    </row>
    <row r="69" spans="2:9" ht="13.5">
      <c r="B69" s="353"/>
      <c r="C69" s="353"/>
      <c r="D69" s="62" t="s">
        <v>202</v>
      </c>
      <c r="E69" s="197">
        <f t="shared" si="1"/>
        <v>2709896</v>
      </c>
      <c r="F69" s="202">
        <v>80000</v>
      </c>
      <c r="G69" s="201">
        <v>2629896</v>
      </c>
      <c r="H69" s="201">
        <v>0</v>
      </c>
      <c r="I69" s="211"/>
    </row>
    <row r="70" spans="2:9" ht="13.5">
      <c r="B70" s="353"/>
      <c r="C70" s="353"/>
      <c r="D70" s="62" t="s">
        <v>203</v>
      </c>
      <c r="E70" s="197">
        <f t="shared" si="1"/>
        <v>23753552</v>
      </c>
      <c r="F70" s="202">
        <v>0</v>
      </c>
      <c r="G70" s="201">
        <v>23716762</v>
      </c>
      <c r="H70" s="201">
        <v>36790</v>
      </c>
      <c r="I70" s="211"/>
    </row>
    <row r="71" spans="2:9" ht="13.5">
      <c r="B71" s="353"/>
      <c r="C71" s="353"/>
      <c r="D71" s="62" t="s">
        <v>204</v>
      </c>
      <c r="E71" s="197">
        <f t="shared" si="1"/>
        <v>9658428</v>
      </c>
      <c r="F71" s="202">
        <v>0</v>
      </c>
      <c r="G71" s="201">
        <v>9630395</v>
      </c>
      <c r="H71" s="201">
        <v>28033</v>
      </c>
      <c r="I71" s="211"/>
    </row>
    <row r="72" spans="2:9" ht="13.5">
      <c r="B72" s="353"/>
      <c r="C72" s="353"/>
      <c r="D72" s="62" t="s">
        <v>205</v>
      </c>
      <c r="E72" s="197">
        <f t="shared" si="1"/>
        <v>593881</v>
      </c>
      <c r="F72" s="202">
        <v>0</v>
      </c>
      <c r="G72" s="201">
        <v>593881</v>
      </c>
      <c r="H72" s="201">
        <v>0</v>
      </c>
      <c r="I72" s="211"/>
    </row>
    <row r="73" spans="2:9" ht="13.5">
      <c r="B73" s="353"/>
      <c r="C73" s="353"/>
      <c r="D73" s="62" t="s">
        <v>206</v>
      </c>
      <c r="E73" s="197">
        <f t="shared" si="1"/>
        <v>700630</v>
      </c>
      <c r="F73" s="202">
        <v>0</v>
      </c>
      <c r="G73" s="201">
        <v>700630</v>
      </c>
      <c r="H73" s="201">
        <v>0</v>
      </c>
      <c r="I73" s="211"/>
    </row>
    <row r="74" spans="2:9" ht="13.5">
      <c r="B74" s="353"/>
      <c r="C74" s="353"/>
      <c r="D74" s="62" t="s">
        <v>207</v>
      </c>
      <c r="E74" s="197">
        <f t="shared" si="1"/>
        <v>605734</v>
      </c>
      <c r="F74" s="202">
        <v>0</v>
      </c>
      <c r="G74" s="201">
        <v>605734</v>
      </c>
      <c r="H74" s="201">
        <v>0</v>
      </c>
      <c r="I74" s="211"/>
    </row>
    <row r="75" spans="2:9" ht="13.5">
      <c r="B75" s="353"/>
      <c r="C75" s="353"/>
      <c r="D75" s="62" t="s">
        <v>208</v>
      </c>
      <c r="E75" s="197">
        <f t="shared" si="1"/>
        <v>465772</v>
      </c>
      <c r="F75" s="202">
        <v>0</v>
      </c>
      <c r="G75" s="201">
        <v>465772</v>
      </c>
      <c r="H75" s="201">
        <v>0</v>
      </c>
      <c r="I75" s="211"/>
    </row>
    <row r="76" spans="2:9" ht="13.5">
      <c r="B76" s="353"/>
      <c r="C76" s="353"/>
      <c r="D76" s="62" t="s">
        <v>209</v>
      </c>
      <c r="E76" s="197">
        <f t="shared" si="1"/>
        <v>0</v>
      </c>
      <c r="F76" s="202">
        <v>0</v>
      </c>
      <c r="G76" s="201">
        <v>0</v>
      </c>
      <c r="H76" s="201">
        <v>0</v>
      </c>
      <c r="I76" s="211"/>
    </row>
    <row r="77" spans="2:9" ht="13.5">
      <c r="B77" s="353"/>
      <c r="C77" s="353"/>
      <c r="D77" s="62" t="s">
        <v>210</v>
      </c>
      <c r="E77" s="197">
        <f t="shared" si="1"/>
        <v>3437870</v>
      </c>
      <c r="F77" s="202">
        <v>0</v>
      </c>
      <c r="G77" s="201">
        <v>3437870</v>
      </c>
      <c r="H77" s="201">
        <v>0</v>
      </c>
      <c r="I77" s="211"/>
    </row>
    <row r="78" spans="2:9" ht="13.5">
      <c r="B78" s="353"/>
      <c r="C78" s="353"/>
      <c r="D78" s="62" t="s">
        <v>191</v>
      </c>
      <c r="E78" s="197">
        <f t="shared" si="1"/>
        <v>3017145</v>
      </c>
      <c r="F78" s="202">
        <v>0</v>
      </c>
      <c r="G78" s="201">
        <v>3008388</v>
      </c>
      <c r="H78" s="201">
        <v>8757</v>
      </c>
      <c r="I78" s="211"/>
    </row>
    <row r="79" spans="2:9" ht="13.5">
      <c r="B79" s="353"/>
      <c r="C79" s="353"/>
      <c r="D79" s="62" t="s">
        <v>192</v>
      </c>
      <c r="E79" s="197">
        <f t="shared" si="1"/>
        <v>782944</v>
      </c>
      <c r="F79" s="202">
        <v>0</v>
      </c>
      <c r="G79" s="201">
        <v>782944</v>
      </c>
      <c r="H79" s="201">
        <v>0</v>
      </c>
      <c r="I79" s="211"/>
    </row>
    <row r="80" spans="2:9" ht="13.5">
      <c r="B80" s="353"/>
      <c r="C80" s="353"/>
      <c r="D80" s="62" t="s">
        <v>188</v>
      </c>
      <c r="E80" s="197">
        <f t="shared" si="1"/>
        <v>0</v>
      </c>
      <c r="F80" s="202">
        <v>0</v>
      </c>
      <c r="G80" s="201">
        <v>0</v>
      </c>
      <c r="H80" s="201">
        <v>0</v>
      </c>
      <c r="I80" s="211"/>
    </row>
    <row r="81" spans="2:9" ht="13.5">
      <c r="B81" s="353"/>
      <c r="C81" s="353"/>
      <c r="D81" s="62" t="s">
        <v>189</v>
      </c>
      <c r="E81" s="197">
        <f t="shared" si="1"/>
        <v>972225</v>
      </c>
      <c r="F81" s="202">
        <v>0</v>
      </c>
      <c r="G81" s="201">
        <v>972225</v>
      </c>
      <c r="H81" s="201">
        <v>0</v>
      </c>
      <c r="I81" s="211"/>
    </row>
    <row r="82" spans="2:9" ht="13.5">
      <c r="B82" s="353"/>
      <c r="C82" s="353"/>
      <c r="D82" s="62" t="s">
        <v>200</v>
      </c>
      <c r="E82" s="197">
        <f t="shared" si="1"/>
        <v>0</v>
      </c>
      <c r="F82" s="202">
        <v>0</v>
      </c>
      <c r="G82" s="201">
        <v>0</v>
      </c>
      <c r="H82" s="201">
        <v>0</v>
      </c>
      <c r="I82" s="211"/>
    </row>
    <row r="83" spans="2:9" ht="13.5">
      <c r="B83" s="353"/>
      <c r="C83" s="353"/>
      <c r="D83" s="62" t="s">
        <v>211</v>
      </c>
      <c r="E83" s="197">
        <f t="shared" si="1"/>
        <v>2707123</v>
      </c>
      <c r="F83" s="202">
        <v>0</v>
      </c>
      <c r="G83" s="201">
        <v>2707123</v>
      </c>
      <c r="H83" s="201">
        <v>0</v>
      </c>
      <c r="I83" s="211"/>
    </row>
    <row r="84" spans="2:9" ht="13.5">
      <c r="B84" s="353"/>
      <c r="C84" s="353"/>
      <c r="D84" s="62" t="s">
        <v>212</v>
      </c>
      <c r="E84" s="197">
        <f t="shared" si="1"/>
        <v>438710</v>
      </c>
      <c r="F84" s="202">
        <v>0</v>
      </c>
      <c r="G84" s="201">
        <v>438710</v>
      </c>
      <c r="H84" s="201">
        <v>0</v>
      </c>
      <c r="I84" s="211"/>
    </row>
    <row r="85" spans="2:9" ht="13.5">
      <c r="B85" s="353"/>
      <c r="C85" s="353"/>
      <c r="D85" s="62" t="s">
        <v>213</v>
      </c>
      <c r="E85" s="197">
        <f t="shared" si="1"/>
        <v>247910</v>
      </c>
      <c r="F85" s="202">
        <v>0</v>
      </c>
      <c r="G85" s="201">
        <v>247910</v>
      </c>
      <c r="H85" s="201">
        <v>0</v>
      </c>
      <c r="I85" s="211"/>
    </row>
    <row r="86" spans="2:9" ht="13.5">
      <c r="B86" s="353"/>
      <c r="C86" s="353"/>
      <c r="D86" s="62" t="s">
        <v>214</v>
      </c>
      <c r="E86" s="197">
        <f t="shared" si="1"/>
        <v>0</v>
      </c>
      <c r="F86" s="202">
        <v>0</v>
      </c>
      <c r="G86" s="201">
        <v>0</v>
      </c>
      <c r="H86" s="201">
        <v>0</v>
      </c>
      <c r="I86" s="211"/>
    </row>
    <row r="87" spans="2:9" ht="13.5">
      <c r="B87" s="353"/>
      <c r="C87" s="353"/>
      <c r="D87" s="62" t="s">
        <v>202</v>
      </c>
      <c r="E87" s="197">
        <f t="shared" si="1"/>
        <v>125180</v>
      </c>
      <c r="F87" s="202">
        <v>0</v>
      </c>
      <c r="G87" s="201">
        <v>125180</v>
      </c>
      <c r="H87" s="201">
        <v>0</v>
      </c>
      <c r="I87" s="211"/>
    </row>
    <row r="88" spans="2:9" ht="13.5">
      <c r="B88" s="353"/>
      <c r="C88" s="353"/>
      <c r="D88" s="62" t="s">
        <v>306</v>
      </c>
      <c r="E88" s="197">
        <f t="shared" si="1"/>
        <v>6344600</v>
      </c>
      <c r="F88" s="202">
        <v>0</v>
      </c>
      <c r="G88" s="201">
        <v>6344600</v>
      </c>
      <c r="H88" s="201">
        <v>0</v>
      </c>
      <c r="I88" s="211"/>
    </row>
    <row r="89" spans="2:9" ht="13.5">
      <c r="B89" s="353"/>
      <c r="C89" s="353"/>
      <c r="D89" s="62" t="s">
        <v>307</v>
      </c>
      <c r="E89" s="197">
        <f t="shared" si="1"/>
        <v>6344600</v>
      </c>
      <c r="F89" s="202">
        <v>0</v>
      </c>
      <c r="G89" s="201">
        <v>6344600</v>
      </c>
      <c r="H89" s="201">
        <v>0</v>
      </c>
      <c r="I89" s="211"/>
    </row>
    <row r="90" spans="2:9" ht="13.5">
      <c r="B90" s="353"/>
      <c r="C90" s="353"/>
      <c r="D90" s="62" t="s">
        <v>308</v>
      </c>
      <c r="E90" s="197">
        <f t="shared" si="1"/>
        <v>0</v>
      </c>
      <c r="F90" s="202">
        <v>0</v>
      </c>
      <c r="G90" s="201">
        <v>0</v>
      </c>
      <c r="H90" s="201">
        <v>0</v>
      </c>
      <c r="I90" s="211"/>
    </row>
    <row r="91" spans="2:9" ht="13.5">
      <c r="B91" s="353"/>
      <c r="C91" s="353"/>
      <c r="D91" s="62" t="s">
        <v>309</v>
      </c>
      <c r="E91" s="197">
        <f t="shared" si="1"/>
        <v>0</v>
      </c>
      <c r="F91" s="202">
        <v>0</v>
      </c>
      <c r="G91" s="201">
        <v>0</v>
      </c>
      <c r="H91" s="201">
        <v>0</v>
      </c>
      <c r="I91" s="211"/>
    </row>
    <row r="92" spans="2:9" ht="13.5">
      <c r="B92" s="353"/>
      <c r="C92" s="353"/>
      <c r="D92" s="62" t="s">
        <v>310</v>
      </c>
      <c r="E92" s="197">
        <f t="shared" si="1"/>
        <v>1157148</v>
      </c>
      <c r="F92" s="202">
        <v>0</v>
      </c>
      <c r="G92" s="201">
        <v>1157148</v>
      </c>
      <c r="H92" s="201">
        <v>0</v>
      </c>
      <c r="I92" s="211"/>
    </row>
    <row r="93" spans="2:9" ht="13.5">
      <c r="B93" s="353"/>
      <c r="C93" s="353"/>
      <c r="D93" s="62" t="s">
        <v>311</v>
      </c>
      <c r="E93" s="197">
        <f t="shared" si="1"/>
        <v>1157148</v>
      </c>
      <c r="F93" s="202">
        <v>0</v>
      </c>
      <c r="G93" s="201">
        <v>1157148</v>
      </c>
      <c r="H93" s="201">
        <v>0</v>
      </c>
      <c r="I93" s="211"/>
    </row>
    <row r="94" spans="2:9" ht="13.5">
      <c r="B94" s="353"/>
      <c r="C94" s="353"/>
      <c r="D94" s="246" t="s">
        <v>312</v>
      </c>
      <c r="E94" s="200">
        <f t="shared" si="1"/>
        <v>0</v>
      </c>
      <c r="F94" s="213">
        <v>0</v>
      </c>
      <c r="G94" s="214">
        <v>0</v>
      </c>
      <c r="H94" s="215">
        <v>0</v>
      </c>
      <c r="I94" s="216"/>
    </row>
    <row r="95" spans="2:9" ht="13.5">
      <c r="B95" s="353"/>
      <c r="C95" s="355"/>
      <c r="D95" s="63" t="s">
        <v>315</v>
      </c>
      <c r="E95" s="217">
        <f>SUM(F95:H95)</f>
        <v>134908794</v>
      </c>
      <c r="F95" s="214">
        <v>518952</v>
      </c>
      <c r="G95" s="214">
        <v>134213533</v>
      </c>
      <c r="H95" s="214">
        <v>176309</v>
      </c>
      <c r="I95" s="218"/>
    </row>
    <row r="96" spans="2:9" ht="14.25" thickBot="1">
      <c r="B96" s="354"/>
      <c r="C96" s="356" t="s">
        <v>316</v>
      </c>
      <c r="D96" s="346"/>
      <c r="E96" s="249">
        <f>E42-E95</f>
        <v>-3552763</v>
      </c>
      <c r="F96" s="201">
        <f>F42-F95</f>
        <v>185048</v>
      </c>
      <c r="G96" s="250">
        <f>G42-G95</f>
        <v>-3719222</v>
      </c>
      <c r="H96" s="219">
        <f>H42-H95</f>
        <v>-18589</v>
      </c>
      <c r="I96" s="220"/>
    </row>
    <row r="97" spans="2:9" ht="13.5" customHeight="1">
      <c r="B97" s="352" t="s">
        <v>317</v>
      </c>
      <c r="C97" s="364" t="s">
        <v>186</v>
      </c>
      <c r="D97" s="62" t="s">
        <v>318</v>
      </c>
      <c r="E97" s="221">
        <f>SUM(F97:H97)</f>
        <v>0</v>
      </c>
      <c r="F97" s="209">
        <v>0</v>
      </c>
      <c r="G97" s="209">
        <v>0</v>
      </c>
      <c r="H97" s="208">
        <v>0</v>
      </c>
      <c r="I97" s="196"/>
    </row>
    <row r="98" spans="2:9" ht="13.5">
      <c r="B98" s="353"/>
      <c r="C98" s="365"/>
      <c r="D98" s="62" t="s">
        <v>225</v>
      </c>
      <c r="E98" s="222">
        <f>SUM(F98:H98)</f>
        <v>0</v>
      </c>
      <c r="F98" s="201">
        <v>0</v>
      </c>
      <c r="G98" s="201">
        <v>0</v>
      </c>
      <c r="H98" s="202">
        <v>0</v>
      </c>
      <c r="I98" s="199"/>
    </row>
    <row r="99" spans="2:9" ht="13.5">
      <c r="B99" s="353"/>
      <c r="C99" s="365"/>
      <c r="D99" s="62" t="s">
        <v>319</v>
      </c>
      <c r="E99" s="222">
        <f aca="true" t="shared" si="2" ref="E99:E108">SUM(F99:H99)</f>
        <v>20088</v>
      </c>
      <c r="F99" s="201">
        <v>1830</v>
      </c>
      <c r="G99" s="201">
        <v>18258</v>
      </c>
      <c r="H99" s="202">
        <v>0</v>
      </c>
      <c r="I99" s="199"/>
    </row>
    <row r="100" spans="2:9" ht="13.5">
      <c r="B100" s="353"/>
      <c r="C100" s="365"/>
      <c r="D100" s="62" t="s">
        <v>409</v>
      </c>
      <c r="E100" s="222">
        <f t="shared" si="2"/>
        <v>20088</v>
      </c>
      <c r="F100" s="201">
        <v>1830</v>
      </c>
      <c r="G100" s="201">
        <v>18258</v>
      </c>
      <c r="H100" s="202">
        <v>0</v>
      </c>
      <c r="I100" s="199"/>
    </row>
    <row r="101" spans="2:9" ht="13.5">
      <c r="B101" s="353"/>
      <c r="C101" s="365"/>
      <c r="D101" s="62" t="s">
        <v>320</v>
      </c>
      <c r="E101" s="222">
        <f t="shared" si="2"/>
        <v>0</v>
      </c>
      <c r="F101" s="201">
        <v>0</v>
      </c>
      <c r="G101" s="201">
        <v>0</v>
      </c>
      <c r="H101" s="202">
        <v>0</v>
      </c>
      <c r="I101" s="199"/>
    </row>
    <row r="102" spans="2:9" ht="13.5">
      <c r="B102" s="353"/>
      <c r="C102" s="365"/>
      <c r="D102" s="62" t="s">
        <v>321</v>
      </c>
      <c r="E102" s="222">
        <f t="shared" si="2"/>
        <v>0</v>
      </c>
      <c r="F102" s="201">
        <v>0</v>
      </c>
      <c r="G102" s="201">
        <v>0</v>
      </c>
      <c r="H102" s="202">
        <v>0</v>
      </c>
      <c r="I102" s="199"/>
    </row>
    <row r="103" spans="2:9" ht="13.5">
      <c r="B103" s="353"/>
      <c r="C103" s="365"/>
      <c r="D103" s="62" t="s">
        <v>322</v>
      </c>
      <c r="E103" s="222">
        <f t="shared" si="2"/>
        <v>0</v>
      </c>
      <c r="F103" s="201">
        <v>0</v>
      </c>
      <c r="G103" s="201">
        <v>0</v>
      </c>
      <c r="H103" s="202">
        <v>0</v>
      </c>
      <c r="I103" s="199"/>
    </row>
    <row r="104" spans="2:9" ht="13.5">
      <c r="B104" s="353"/>
      <c r="C104" s="365"/>
      <c r="D104" s="62" t="s">
        <v>323</v>
      </c>
      <c r="E104" s="222">
        <f t="shared" si="2"/>
        <v>0</v>
      </c>
      <c r="F104" s="201">
        <v>0</v>
      </c>
      <c r="G104" s="201">
        <v>0</v>
      </c>
      <c r="H104" s="202">
        <v>0</v>
      </c>
      <c r="I104" s="199"/>
    </row>
    <row r="105" spans="2:9" ht="13.5">
      <c r="B105" s="353"/>
      <c r="C105" s="365"/>
      <c r="D105" s="62" t="s">
        <v>324</v>
      </c>
      <c r="E105" s="222">
        <f t="shared" si="2"/>
        <v>0</v>
      </c>
      <c r="F105" s="201">
        <v>0</v>
      </c>
      <c r="G105" s="201">
        <v>0</v>
      </c>
      <c r="H105" s="202">
        <v>0</v>
      </c>
      <c r="I105" s="199"/>
    </row>
    <row r="106" spans="2:9" ht="13.5">
      <c r="B106" s="353"/>
      <c r="C106" s="365"/>
      <c r="D106" s="62" t="s">
        <v>326</v>
      </c>
      <c r="E106" s="222">
        <f t="shared" si="2"/>
        <v>0</v>
      </c>
      <c r="F106" s="201">
        <v>0</v>
      </c>
      <c r="G106" s="201">
        <v>0</v>
      </c>
      <c r="H106" s="202">
        <v>0</v>
      </c>
      <c r="I106" s="199"/>
    </row>
    <row r="107" spans="2:9" ht="13.5">
      <c r="B107" s="353"/>
      <c r="C107" s="365"/>
      <c r="D107" s="62" t="s">
        <v>327</v>
      </c>
      <c r="E107" s="222">
        <f t="shared" si="2"/>
        <v>0</v>
      </c>
      <c r="F107" s="201">
        <v>0</v>
      </c>
      <c r="G107" s="201">
        <v>0</v>
      </c>
      <c r="H107" s="202">
        <v>0</v>
      </c>
      <c r="I107" s="199"/>
    </row>
    <row r="108" spans="2:9" ht="13.5">
      <c r="B108" s="353"/>
      <c r="C108" s="365"/>
      <c r="D108" s="62" t="s">
        <v>328</v>
      </c>
      <c r="E108" s="222">
        <f t="shared" si="2"/>
        <v>0</v>
      </c>
      <c r="F108" s="201">
        <v>0</v>
      </c>
      <c r="G108" s="201">
        <v>0</v>
      </c>
      <c r="H108" s="202">
        <v>0</v>
      </c>
      <c r="I108" s="199"/>
    </row>
    <row r="109" spans="2:9" ht="13.5">
      <c r="B109" s="353"/>
      <c r="C109" s="365"/>
      <c r="D109" s="62" t="s">
        <v>329</v>
      </c>
      <c r="E109" s="223">
        <f>SUM(F109:I109)</f>
        <v>0</v>
      </c>
      <c r="F109" s="201">
        <v>0</v>
      </c>
      <c r="G109" s="201">
        <v>0</v>
      </c>
      <c r="H109" s="202">
        <v>0</v>
      </c>
      <c r="I109" s="199"/>
    </row>
    <row r="110" spans="2:9" ht="14.25" thickBot="1">
      <c r="B110" s="353"/>
      <c r="C110" s="366"/>
      <c r="D110" s="139" t="s">
        <v>325</v>
      </c>
      <c r="E110" s="222">
        <f>SUM(F110:H110)</f>
        <v>20088</v>
      </c>
      <c r="F110" s="224">
        <v>1830</v>
      </c>
      <c r="G110" s="224">
        <v>18258</v>
      </c>
      <c r="H110" s="224">
        <v>0</v>
      </c>
      <c r="I110" s="225"/>
    </row>
    <row r="111" spans="2:9" ht="13.5" customHeight="1">
      <c r="B111" s="353"/>
      <c r="C111" s="352" t="s">
        <v>187</v>
      </c>
      <c r="D111" s="140" t="s">
        <v>330</v>
      </c>
      <c r="E111" s="226">
        <v>0</v>
      </c>
      <c r="F111" s="208">
        <v>0</v>
      </c>
      <c r="G111" s="209">
        <v>0</v>
      </c>
      <c r="H111" s="209">
        <v>0</v>
      </c>
      <c r="I111" s="210"/>
    </row>
    <row r="112" spans="2:9" ht="13.5">
      <c r="B112" s="353"/>
      <c r="C112" s="353"/>
      <c r="D112" s="62" t="s">
        <v>331</v>
      </c>
      <c r="E112" s="227">
        <v>0</v>
      </c>
      <c r="F112" s="202">
        <v>0</v>
      </c>
      <c r="G112" s="201">
        <v>0</v>
      </c>
      <c r="H112" s="201">
        <v>0</v>
      </c>
      <c r="I112" s="211"/>
    </row>
    <row r="113" spans="2:9" ht="13.5">
      <c r="B113" s="353"/>
      <c r="C113" s="353"/>
      <c r="D113" s="62" t="s">
        <v>332</v>
      </c>
      <c r="E113" s="227">
        <v>0</v>
      </c>
      <c r="F113" s="202">
        <v>0</v>
      </c>
      <c r="G113" s="201">
        <v>0</v>
      </c>
      <c r="H113" s="201">
        <v>0</v>
      </c>
      <c r="I113" s="211"/>
    </row>
    <row r="114" spans="2:9" ht="13.5">
      <c r="B114" s="353"/>
      <c r="C114" s="353"/>
      <c r="D114" s="62" t="s">
        <v>333</v>
      </c>
      <c r="E114" s="227">
        <v>0</v>
      </c>
      <c r="F114" s="202">
        <v>0</v>
      </c>
      <c r="G114" s="201">
        <v>0</v>
      </c>
      <c r="H114" s="201">
        <v>0</v>
      </c>
      <c r="I114" s="211"/>
    </row>
    <row r="115" spans="2:9" ht="13.5">
      <c r="B115" s="353"/>
      <c r="C115" s="353"/>
      <c r="D115" s="62" t="s">
        <v>334</v>
      </c>
      <c r="E115" s="227">
        <v>0</v>
      </c>
      <c r="F115" s="202">
        <v>0</v>
      </c>
      <c r="G115" s="201">
        <v>0</v>
      </c>
      <c r="H115" s="201">
        <v>0</v>
      </c>
      <c r="I115" s="211"/>
    </row>
    <row r="116" spans="2:9" ht="13.5">
      <c r="B116" s="353"/>
      <c r="C116" s="353"/>
      <c r="D116" s="62" t="s">
        <v>335</v>
      </c>
      <c r="E116" s="227">
        <v>0</v>
      </c>
      <c r="F116" s="202">
        <v>0</v>
      </c>
      <c r="G116" s="201">
        <v>0</v>
      </c>
      <c r="H116" s="201">
        <v>0</v>
      </c>
      <c r="I116" s="211"/>
    </row>
    <row r="117" spans="2:9" ht="13.5">
      <c r="B117" s="353"/>
      <c r="C117" s="353"/>
      <c r="D117" s="62" t="s">
        <v>336</v>
      </c>
      <c r="E117" s="227">
        <v>0</v>
      </c>
      <c r="F117" s="202">
        <v>0</v>
      </c>
      <c r="G117" s="201">
        <v>0</v>
      </c>
      <c r="H117" s="201">
        <v>0</v>
      </c>
      <c r="I117" s="211"/>
    </row>
    <row r="118" spans="2:9" ht="13.5">
      <c r="B118" s="353"/>
      <c r="C118" s="353"/>
      <c r="D118" s="62" t="s">
        <v>337</v>
      </c>
      <c r="E118" s="227">
        <v>0</v>
      </c>
      <c r="F118" s="202">
        <v>0</v>
      </c>
      <c r="G118" s="201">
        <v>0</v>
      </c>
      <c r="H118" s="201">
        <v>0</v>
      </c>
      <c r="I118" s="211"/>
    </row>
    <row r="119" spans="2:9" ht="13.5">
      <c r="B119" s="353"/>
      <c r="C119" s="353"/>
      <c r="D119" s="62" t="s">
        <v>338</v>
      </c>
      <c r="E119" s="227">
        <v>0</v>
      </c>
      <c r="F119" s="202">
        <v>0</v>
      </c>
      <c r="G119" s="201">
        <v>0</v>
      </c>
      <c r="H119" s="201">
        <v>0</v>
      </c>
      <c r="I119" s="211"/>
    </row>
    <row r="120" spans="2:9" ht="13.5">
      <c r="B120" s="353"/>
      <c r="C120" s="353"/>
      <c r="D120" s="62" t="s">
        <v>339</v>
      </c>
      <c r="E120" s="227">
        <v>0</v>
      </c>
      <c r="F120" s="202">
        <v>0</v>
      </c>
      <c r="G120" s="201">
        <v>0</v>
      </c>
      <c r="H120" s="201">
        <v>0</v>
      </c>
      <c r="I120" s="211"/>
    </row>
    <row r="121" spans="2:9" ht="13.5">
      <c r="B121" s="353"/>
      <c r="C121" s="353"/>
      <c r="D121" s="62"/>
      <c r="E121" s="223"/>
      <c r="F121" s="202"/>
      <c r="G121" s="214"/>
      <c r="H121" s="214"/>
      <c r="I121" s="211"/>
    </row>
    <row r="122" spans="2:9" ht="13.5">
      <c r="B122" s="353"/>
      <c r="C122" s="355"/>
      <c r="D122" s="141" t="s">
        <v>340</v>
      </c>
      <c r="E122" s="228">
        <v>0</v>
      </c>
      <c r="F122" s="229">
        <v>0</v>
      </c>
      <c r="G122" s="229">
        <v>0</v>
      </c>
      <c r="H122" s="229">
        <v>0</v>
      </c>
      <c r="I122" s="230"/>
    </row>
    <row r="123" spans="2:9" ht="14.25" thickBot="1">
      <c r="B123" s="353"/>
      <c r="C123" s="345" t="s">
        <v>341</v>
      </c>
      <c r="D123" s="346"/>
      <c r="E123" s="231">
        <f>E110-E122</f>
        <v>20088</v>
      </c>
      <c r="F123" s="232">
        <f>F110-F122</f>
        <v>1830</v>
      </c>
      <c r="G123" s="232">
        <f>G110-G122</f>
        <v>18258</v>
      </c>
      <c r="H123" s="232">
        <f>H110-H122</f>
        <v>0</v>
      </c>
      <c r="I123" s="233"/>
    </row>
    <row r="124" spans="2:9" ht="14.25" thickBot="1">
      <c r="B124" s="362" t="s">
        <v>342</v>
      </c>
      <c r="C124" s="363"/>
      <c r="D124" s="363"/>
      <c r="E124" s="251">
        <f>E96+E123</f>
        <v>-3532675</v>
      </c>
      <c r="F124" s="234">
        <f>F96+F123</f>
        <v>186878</v>
      </c>
      <c r="G124" s="252">
        <f>G96+G123</f>
        <v>-3700964</v>
      </c>
      <c r="H124" s="234">
        <f>H96+H123</f>
        <v>-18589</v>
      </c>
      <c r="I124" s="235"/>
    </row>
    <row r="125" spans="2:9" ht="13.5">
      <c r="B125" s="343" t="s">
        <v>343</v>
      </c>
      <c r="C125" s="364" t="s">
        <v>186</v>
      </c>
      <c r="D125" s="142" t="s">
        <v>353</v>
      </c>
      <c r="E125" s="226">
        <v>0</v>
      </c>
      <c r="F125" s="208">
        <v>0</v>
      </c>
      <c r="G125" s="209">
        <v>0</v>
      </c>
      <c r="H125" s="209">
        <v>0</v>
      </c>
      <c r="I125" s="210"/>
    </row>
    <row r="126" spans="2:9" ht="13.5">
      <c r="B126" s="344"/>
      <c r="C126" s="365"/>
      <c r="D126" s="64" t="s">
        <v>354</v>
      </c>
      <c r="E126" s="227">
        <v>0</v>
      </c>
      <c r="F126" s="202">
        <v>0</v>
      </c>
      <c r="G126" s="201">
        <v>0</v>
      </c>
      <c r="H126" s="201">
        <v>0</v>
      </c>
      <c r="I126" s="211"/>
    </row>
    <row r="127" spans="2:9" ht="13.5">
      <c r="B127" s="344"/>
      <c r="C127" s="365"/>
      <c r="D127" s="64" t="s">
        <v>355</v>
      </c>
      <c r="E127" s="227">
        <v>0</v>
      </c>
      <c r="F127" s="202">
        <v>0</v>
      </c>
      <c r="G127" s="201">
        <v>0</v>
      </c>
      <c r="H127" s="201">
        <v>0</v>
      </c>
      <c r="I127" s="211"/>
    </row>
    <row r="128" spans="2:9" ht="13.5">
      <c r="B128" s="344"/>
      <c r="C128" s="365"/>
      <c r="D128" s="64" t="s">
        <v>356</v>
      </c>
      <c r="E128" s="227">
        <v>0</v>
      </c>
      <c r="F128" s="202">
        <v>0</v>
      </c>
      <c r="G128" s="201">
        <v>0</v>
      </c>
      <c r="H128" s="201">
        <v>0</v>
      </c>
      <c r="I128" s="211"/>
    </row>
    <row r="129" spans="2:9" ht="13.5">
      <c r="B129" s="344"/>
      <c r="C129" s="365"/>
      <c r="D129" s="64" t="s">
        <v>357</v>
      </c>
      <c r="E129" s="227">
        <v>0</v>
      </c>
      <c r="F129" s="202">
        <v>0</v>
      </c>
      <c r="G129" s="201">
        <v>0</v>
      </c>
      <c r="H129" s="201">
        <v>0</v>
      </c>
      <c r="I129" s="211"/>
    </row>
    <row r="130" spans="2:9" ht="13.5">
      <c r="B130" s="344"/>
      <c r="C130" s="365"/>
      <c r="D130" s="64" t="s">
        <v>358</v>
      </c>
      <c r="E130" s="227">
        <v>0</v>
      </c>
      <c r="F130" s="202">
        <v>0</v>
      </c>
      <c r="G130" s="201">
        <v>0</v>
      </c>
      <c r="H130" s="201">
        <v>0</v>
      </c>
      <c r="I130" s="211"/>
    </row>
    <row r="131" spans="2:9" ht="13.5">
      <c r="B131" s="344"/>
      <c r="C131" s="365"/>
      <c r="D131" s="64" t="s">
        <v>361</v>
      </c>
      <c r="E131" s="227">
        <v>0</v>
      </c>
      <c r="F131" s="202">
        <v>0</v>
      </c>
      <c r="G131" s="201">
        <v>0</v>
      </c>
      <c r="H131" s="201">
        <v>0</v>
      </c>
      <c r="I131" s="211"/>
    </row>
    <row r="132" spans="2:9" ht="13.5">
      <c r="B132" s="344"/>
      <c r="C132" s="365"/>
      <c r="D132" s="64" t="s">
        <v>359</v>
      </c>
      <c r="E132" s="227">
        <v>0</v>
      </c>
      <c r="F132" s="202">
        <v>0</v>
      </c>
      <c r="G132" s="201">
        <v>0</v>
      </c>
      <c r="H132" s="201">
        <v>0</v>
      </c>
      <c r="I132" s="211"/>
    </row>
    <row r="133" spans="2:9" ht="13.5">
      <c r="B133" s="344"/>
      <c r="C133" s="365"/>
      <c r="D133" s="64" t="s">
        <v>360</v>
      </c>
      <c r="E133" s="227">
        <v>0</v>
      </c>
      <c r="F133" s="202">
        <v>0</v>
      </c>
      <c r="G133" s="201">
        <v>0</v>
      </c>
      <c r="H133" s="201">
        <v>0</v>
      </c>
      <c r="I133" s="211"/>
    </row>
    <row r="134" spans="2:9" ht="13.5">
      <c r="B134" s="344"/>
      <c r="C134" s="365"/>
      <c r="D134" s="64" t="s">
        <v>442</v>
      </c>
      <c r="E134" s="227">
        <v>18589</v>
      </c>
      <c r="F134" s="202">
        <v>0</v>
      </c>
      <c r="G134" s="201">
        <v>0</v>
      </c>
      <c r="H134" s="201">
        <v>18589</v>
      </c>
      <c r="I134" s="211"/>
    </row>
    <row r="135" spans="2:9" ht="13.5">
      <c r="B135" s="344"/>
      <c r="C135" s="365"/>
      <c r="D135" s="64" t="s">
        <v>305</v>
      </c>
      <c r="E135" s="223">
        <v>0</v>
      </c>
      <c r="F135" s="202">
        <v>0</v>
      </c>
      <c r="G135" s="214">
        <v>0</v>
      </c>
      <c r="H135" s="214">
        <v>0</v>
      </c>
      <c r="I135" s="211"/>
    </row>
    <row r="136" spans="2:9" ht="14.25" thickBot="1">
      <c r="B136" s="344"/>
      <c r="C136" s="368"/>
      <c r="D136" s="143" t="s">
        <v>362</v>
      </c>
      <c r="E136" s="231">
        <f>SUM(E125:E135)</f>
        <v>18589</v>
      </c>
      <c r="F136" s="232">
        <f>SUM(F125:F135)</f>
        <v>0</v>
      </c>
      <c r="G136" s="232">
        <f>SUM(G125:G135)</f>
        <v>0</v>
      </c>
      <c r="H136" s="232">
        <f>SUM(H125:H135)</f>
        <v>18589</v>
      </c>
      <c r="I136" s="233"/>
    </row>
    <row r="137" spans="2:9" ht="13.5">
      <c r="B137" s="344"/>
      <c r="C137" s="343" t="s">
        <v>187</v>
      </c>
      <c r="D137" s="140" t="s">
        <v>363</v>
      </c>
      <c r="E137" s="221">
        <v>0</v>
      </c>
      <c r="F137" s="195">
        <v>0</v>
      </c>
      <c r="G137" s="195">
        <v>0</v>
      </c>
      <c r="H137" s="195">
        <v>0</v>
      </c>
      <c r="I137" s="196"/>
    </row>
    <row r="138" spans="2:9" ht="13.5">
      <c r="B138" s="344"/>
      <c r="C138" s="344"/>
      <c r="D138" s="62" t="s">
        <v>364</v>
      </c>
      <c r="E138" s="222">
        <v>0</v>
      </c>
      <c r="F138" s="198">
        <v>0</v>
      </c>
      <c r="G138" s="198">
        <v>0</v>
      </c>
      <c r="H138" s="198">
        <v>0</v>
      </c>
      <c r="I138" s="199"/>
    </row>
    <row r="139" spans="2:9" ht="13.5">
      <c r="B139" s="344"/>
      <c r="C139" s="344"/>
      <c r="D139" s="62" t="s">
        <v>365</v>
      </c>
      <c r="E139" s="222">
        <v>0</v>
      </c>
      <c r="F139" s="198">
        <v>0</v>
      </c>
      <c r="G139" s="198">
        <v>0</v>
      </c>
      <c r="H139" s="198">
        <v>0</v>
      </c>
      <c r="I139" s="199"/>
    </row>
    <row r="140" spans="2:9" ht="13.5">
      <c r="B140" s="344"/>
      <c r="C140" s="344"/>
      <c r="D140" s="62" t="s">
        <v>366</v>
      </c>
      <c r="E140" s="222">
        <v>0</v>
      </c>
      <c r="F140" s="198">
        <v>0</v>
      </c>
      <c r="G140" s="198">
        <v>0</v>
      </c>
      <c r="H140" s="198">
        <v>0</v>
      </c>
      <c r="I140" s="199"/>
    </row>
    <row r="141" spans="2:9" ht="13.5">
      <c r="B141" s="344"/>
      <c r="C141" s="344"/>
      <c r="D141" s="62" t="s">
        <v>367</v>
      </c>
      <c r="E141" s="222">
        <v>0</v>
      </c>
      <c r="F141" s="198">
        <v>0</v>
      </c>
      <c r="G141" s="198">
        <v>0</v>
      </c>
      <c r="H141" s="198">
        <v>0</v>
      </c>
      <c r="I141" s="199"/>
    </row>
    <row r="142" spans="2:9" ht="13.5">
      <c r="B142" s="344"/>
      <c r="C142" s="344"/>
      <c r="D142" s="62" t="s">
        <v>368</v>
      </c>
      <c r="E142" s="222">
        <v>0</v>
      </c>
      <c r="F142" s="198">
        <v>0</v>
      </c>
      <c r="G142" s="198">
        <v>0</v>
      </c>
      <c r="H142" s="198">
        <v>0</v>
      </c>
      <c r="I142" s="199"/>
    </row>
    <row r="143" spans="2:9" ht="13.5">
      <c r="B143" s="344"/>
      <c r="C143" s="344"/>
      <c r="D143" s="62" t="s">
        <v>369</v>
      </c>
      <c r="E143" s="222">
        <v>0</v>
      </c>
      <c r="F143" s="198">
        <v>0</v>
      </c>
      <c r="G143" s="198">
        <v>0</v>
      </c>
      <c r="H143" s="198">
        <v>0</v>
      </c>
      <c r="I143" s="199"/>
    </row>
    <row r="144" spans="2:9" ht="13.5">
      <c r="B144" s="344"/>
      <c r="C144" s="344"/>
      <c r="D144" s="62" t="s">
        <v>443</v>
      </c>
      <c r="E144" s="222">
        <f>SUM(F144:H144)</f>
        <v>18589</v>
      </c>
      <c r="F144" s="198">
        <v>0</v>
      </c>
      <c r="G144" s="198">
        <v>18589</v>
      </c>
      <c r="H144" s="198">
        <v>0</v>
      </c>
      <c r="I144" s="199"/>
    </row>
    <row r="145" spans="2:9" ht="13.5">
      <c r="B145" s="344"/>
      <c r="C145" s="344"/>
      <c r="D145" s="62" t="s">
        <v>370</v>
      </c>
      <c r="E145" s="222">
        <v>0</v>
      </c>
      <c r="F145" s="198">
        <v>0</v>
      </c>
      <c r="G145" s="198">
        <v>0</v>
      </c>
      <c r="H145" s="198">
        <v>0</v>
      </c>
      <c r="I145" s="199"/>
    </row>
    <row r="146" spans="2:9" ht="13.5">
      <c r="B146" s="344"/>
      <c r="C146" s="344"/>
      <c r="D146" s="141" t="s">
        <v>371</v>
      </c>
      <c r="E146" s="228">
        <f>SUM(E144:E145)</f>
        <v>18589</v>
      </c>
      <c r="F146" s="229">
        <f>SUM(F144:F145)</f>
        <v>0</v>
      </c>
      <c r="G146" s="229">
        <f>SUM(G144:G145)</f>
        <v>18589</v>
      </c>
      <c r="H146" s="229">
        <f>SUM(H144:H145)</f>
        <v>0</v>
      </c>
      <c r="I146" s="230"/>
    </row>
    <row r="147" spans="2:9" ht="14.25" thickBot="1">
      <c r="B147" s="367"/>
      <c r="C147" s="345" t="s">
        <v>395</v>
      </c>
      <c r="D147" s="346"/>
      <c r="E147" s="231">
        <f>E136-E146</f>
        <v>0</v>
      </c>
      <c r="F147" s="232">
        <f>F136-F146</f>
        <v>0</v>
      </c>
      <c r="G147" s="232">
        <f>G136-G146</f>
        <v>-18589</v>
      </c>
      <c r="H147" s="232">
        <f>H136-H146</f>
        <v>18589</v>
      </c>
      <c r="I147" s="233"/>
    </row>
    <row r="148" spans="2:9" ht="14.25" thickBot="1">
      <c r="B148" s="359" t="s">
        <v>396</v>
      </c>
      <c r="C148" s="360"/>
      <c r="D148" s="361"/>
      <c r="E148" s="253">
        <f>E124+E147</f>
        <v>-3532675</v>
      </c>
      <c r="F148" s="236">
        <f>F124+F147</f>
        <v>186878</v>
      </c>
      <c r="G148" s="252">
        <f>G124+G147</f>
        <v>-3719553</v>
      </c>
      <c r="H148" s="234">
        <f>H124+H147</f>
        <v>0</v>
      </c>
      <c r="I148" s="235"/>
    </row>
    <row r="149" spans="2:9" ht="13.5">
      <c r="B149" s="372" t="s">
        <v>344</v>
      </c>
      <c r="C149" s="375" t="s">
        <v>345</v>
      </c>
      <c r="D149" s="376"/>
      <c r="E149" s="237">
        <f>SUM(F149:H149)</f>
        <v>41662094</v>
      </c>
      <c r="F149" s="238">
        <v>8469665</v>
      </c>
      <c r="G149" s="239">
        <v>33192429</v>
      </c>
      <c r="H149" s="240">
        <v>0</v>
      </c>
      <c r="I149" s="241"/>
    </row>
    <row r="150" spans="2:9" ht="14.25" thickBot="1">
      <c r="B150" s="373"/>
      <c r="C150" s="377" t="s">
        <v>346</v>
      </c>
      <c r="D150" s="378"/>
      <c r="E150" s="227">
        <f>E148+E149</f>
        <v>38129419</v>
      </c>
      <c r="F150" s="198">
        <f>F148+F149</f>
        <v>8656543</v>
      </c>
      <c r="G150" s="198">
        <f>G148+G149</f>
        <v>29472876</v>
      </c>
      <c r="H150" s="198">
        <f>H148+H149</f>
        <v>0</v>
      </c>
      <c r="I150" s="199"/>
    </row>
    <row r="151" spans="2:9" ht="13.5">
      <c r="B151" s="373"/>
      <c r="C151" s="379" t="s">
        <v>348</v>
      </c>
      <c r="D151" s="380"/>
      <c r="E151" s="226">
        <v>0</v>
      </c>
      <c r="F151" s="195">
        <v>0</v>
      </c>
      <c r="G151" s="209">
        <v>0</v>
      </c>
      <c r="H151" s="242">
        <v>0</v>
      </c>
      <c r="I151" s="210"/>
    </row>
    <row r="152" spans="2:9" ht="13.5">
      <c r="B152" s="373"/>
      <c r="C152" s="357" t="s">
        <v>349</v>
      </c>
      <c r="D152" s="358"/>
      <c r="E152" s="227">
        <v>0</v>
      </c>
      <c r="F152" s="198">
        <v>0</v>
      </c>
      <c r="G152" s="198">
        <v>0</v>
      </c>
      <c r="H152" s="198">
        <v>0</v>
      </c>
      <c r="I152" s="199"/>
    </row>
    <row r="153" spans="2:9" ht="13.5">
      <c r="B153" s="373"/>
      <c r="C153" s="357" t="s">
        <v>347</v>
      </c>
      <c r="D153" s="358"/>
      <c r="E153" s="227">
        <v>0</v>
      </c>
      <c r="F153" s="198">
        <v>0</v>
      </c>
      <c r="G153" s="198">
        <v>0</v>
      </c>
      <c r="H153" s="198">
        <v>0</v>
      </c>
      <c r="I153" s="199"/>
    </row>
    <row r="154" spans="2:9" ht="13.5">
      <c r="B154" s="373"/>
      <c r="C154" s="357" t="s">
        <v>350</v>
      </c>
      <c r="D154" s="358"/>
      <c r="E154" s="227">
        <v>0</v>
      </c>
      <c r="F154" s="198">
        <v>0</v>
      </c>
      <c r="G154" s="198">
        <v>0</v>
      </c>
      <c r="H154" s="198">
        <v>0</v>
      </c>
      <c r="I154" s="199"/>
    </row>
    <row r="155" spans="2:9" ht="13.5">
      <c r="B155" s="373"/>
      <c r="C155" s="357" t="s">
        <v>347</v>
      </c>
      <c r="D155" s="358"/>
      <c r="E155" s="227">
        <v>0</v>
      </c>
      <c r="F155" s="198">
        <v>0</v>
      </c>
      <c r="G155" s="198">
        <v>0</v>
      </c>
      <c r="H155" s="198">
        <v>0</v>
      </c>
      <c r="I155" s="199"/>
    </row>
    <row r="156" spans="2:9" ht="13.5">
      <c r="B156" s="373"/>
      <c r="C156" s="357" t="s">
        <v>351</v>
      </c>
      <c r="D156" s="358"/>
      <c r="E156" s="227">
        <v>0</v>
      </c>
      <c r="F156" s="198">
        <v>0</v>
      </c>
      <c r="G156" s="198">
        <v>0</v>
      </c>
      <c r="H156" s="198">
        <v>0</v>
      </c>
      <c r="I156" s="199"/>
    </row>
    <row r="157" spans="2:9" ht="13.5">
      <c r="B157" s="373"/>
      <c r="C157" s="357" t="s">
        <v>347</v>
      </c>
      <c r="D157" s="358"/>
      <c r="E157" s="223">
        <v>0</v>
      </c>
      <c r="F157" s="243">
        <v>0</v>
      </c>
      <c r="G157" s="214">
        <v>0</v>
      </c>
      <c r="H157" s="215">
        <v>0</v>
      </c>
      <c r="I157" s="216"/>
    </row>
    <row r="158" spans="2:9" ht="24" customHeight="1" thickBot="1">
      <c r="B158" s="374"/>
      <c r="C158" s="370" t="s">
        <v>352</v>
      </c>
      <c r="D158" s="371"/>
      <c r="E158" s="231">
        <f>E150+E151-E152+E154-E156</f>
        <v>38129419</v>
      </c>
      <c r="F158" s="244">
        <f>F150+F151-F152+F154-F156</f>
        <v>8656543</v>
      </c>
      <c r="G158" s="244">
        <f>G150+G151-G152+G154-G156</f>
        <v>29472876</v>
      </c>
      <c r="H158" s="244">
        <f>H150+H151-H152+H154-H156</f>
        <v>0</v>
      </c>
      <c r="I158" s="245"/>
    </row>
  </sheetData>
  <sheetProtection/>
  <mergeCells count="29">
    <mergeCell ref="A3:I3"/>
    <mergeCell ref="C158:D158"/>
    <mergeCell ref="B149:B15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B148:D148"/>
    <mergeCell ref="B97:B123"/>
    <mergeCell ref="C111:C122"/>
    <mergeCell ref="B124:D124"/>
    <mergeCell ref="C97:C110"/>
    <mergeCell ref="C123:D123"/>
    <mergeCell ref="B125:B147"/>
    <mergeCell ref="C125:C136"/>
    <mergeCell ref="C137:C146"/>
    <mergeCell ref="C147:D147"/>
    <mergeCell ref="D4:F4"/>
    <mergeCell ref="H5:I5"/>
    <mergeCell ref="B6:D6"/>
    <mergeCell ref="B7:B96"/>
    <mergeCell ref="C7:C42"/>
    <mergeCell ref="C43:C95"/>
    <mergeCell ref="C96:D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5"/>
  <sheetViews>
    <sheetView view="pageBreakPreview" zoomScaleSheetLayoutView="100" zoomScalePageLayoutView="0" workbookViewId="0" topLeftCell="A16">
      <selection activeCell="G16" sqref="G16"/>
    </sheetView>
  </sheetViews>
  <sheetFormatPr defaultColWidth="11.28125" defaultRowHeight="15"/>
  <cols>
    <col min="1" max="1" width="2.57421875" style="2" customWidth="1"/>
    <col min="2" max="2" width="24.57421875" style="2" customWidth="1"/>
    <col min="3" max="5" width="13.57421875" style="2" customWidth="1"/>
    <col min="6" max="6" width="2.57421875" style="2" customWidth="1"/>
    <col min="7" max="7" width="24.57421875" style="65" customWidth="1"/>
    <col min="8" max="10" width="13.57421875" style="2" customWidth="1"/>
    <col min="11" max="252" width="9.00390625" style="2" customWidth="1"/>
    <col min="253" max="253" width="3.00390625" style="2" customWidth="1"/>
    <col min="254" max="254" width="3.28125" style="2" customWidth="1"/>
    <col min="255" max="255" width="2.57421875" style="2" customWidth="1"/>
    <col min="256" max="16384" width="11.28125" style="2" customWidth="1"/>
  </cols>
  <sheetData>
    <row r="1" spans="1:22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16" ht="17.25">
      <c r="A2" s="388" t="s">
        <v>0</v>
      </c>
      <c r="B2" s="389"/>
      <c r="C2" s="389"/>
      <c r="D2" s="389"/>
      <c r="E2" s="389"/>
      <c r="F2" s="389"/>
      <c r="G2" s="389"/>
      <c r="H2" s="389"/>
      <c r="I2" s="389"/>
      <c r="J2" s="389"/>
      <c r="K2" s="3"/>
      <c r="L2" s="3"/>
      <c r="M2" s="3"/>
      <c r="N2" s="47"/>
      <c r="O2" s="47"/>
      <c r="P2" s="47"/>
    </row>
    <row r="3" spans="1:13" ht="13.5" customHeight="1">
      <c r="A3" s="390" t="s">
        <v>445</v>
      </c>
      <c r="B3" s="389"/>
      <c r="C3" s="389"/>
      <c r="D3" s="389"/>
      <c r="E3" s="389"/>
      <c r="F3" s="389"/>
      <c r="G3" s="389"/>
      <c r="H3" s="389"/>
      <c r="I3" s="389"/>
      <c r="J3" s="389"/>
      <c r="K3" s="5"/>
      <c r="L3" s="5"/>
      <c r="M3" s="5"/>
    </row>
    <row r="4" spans="9:10" ht="14.25" thickBot="1">
      <c r="I4" s="391" t="s">
        <v>137</v>
      </c>
      <c r="J4" s="392"/>
    </row>
    <row r="5" spans="1:10" ht="20.25" customHeight="1" thickBot="1">
      <c r="A5" s="385" t="s">
        <v>1</v>
      </c>
      <c r="B5" s="386"/>
      <c r="C5" s="386"/>
      <c r="D5" s="386"/>
      <c r="E5" s="387"/>
      <c r="F5" s="385" t="s">
        <v>2</v>
      </c>
      <c r="G5" s="386"/>
      <c r="H5" s="386"/>
      <c r="I5" s="386"/>
      <c r="J5" s="387"/>
    </row>
    <row r="6" spans="1:10" ht="20.25" customHeight="1">
      <c r="A6" s="52"/>
      <c r="B6" s="66"/>
      <c r="C6" s="67" t="s">
        <v>110</v>
      </c>
      <c r="D6" s="67" t="s">
        <v>111</v>
      </c>
      <c r="E6" s="68" t="s">
        <v>90</v>
      </c>
      <c r="F6" s="52"/>
      <c r="G6" s="66"/>
      <c r="H6" s="67" t="s">
        <v>110</v>
      </c>
      <c r="I6" s="67" t="s">
        <v>111</v>
      </c>
      <c r="J6" s="68" t="s">
        <v>90</v>
      </c>
    </row>
    <row r="7" spans="1:10" ht="20.25" customHeight="1">
      <c r="A7" s="393" t="s">
        <v>3</v>
      </c>
      <c r="B7" s="394"/>
      <c r="C7" s="69">
        <f>SUM(C8:C16)</f>
        <v>42569224</v>
      </c>
      <c r="D7" s="69">
        <f>SUM(D8:D16)</f>
        <v>46618877</v>
      </c>
      <c r="E7" s="84">
        <f>C7-D7</f>
        <v>-4049653</v>
      </c>
      <c r="F7" s="393" t="s">
        <v>4</v>
      </c>
      <c r="G7" s="394"/>
      <c r="H7" s="69">
        <f>SUM(H8:H13)</f>
        <v>4645794</v>
      </c>
      <c r="I7" s="69">
        <f>SUM(I8:I13)</f>
        <v>6204586</v>
      </c>
      <c r="J7" s="26">
        <f>H7-I7</f>
        <v>-1558792</v>
      </c>
    </row>
    <row r="8" spans="1:10" ht="20.25" customHeight="1">
      <c r="A8" s="85"/>
      <c r="B8" s="70" t="s">
        <v>91</v>
      </c>
      <c r="C8" s="71">
        <v>41316958</v>
      </c>
      <c r="D8" s="71">
        <v>44374023</v>
      </c>
      <c r="E8" s="83">
        <f>C8-D8</f>
        <v>-3057065</v>
      </c>
      <c r="F8" s="72"/>
      <c r="G8" s="70" t="s">
        <v>112</v>
      </c>
      <c r="H8" s="73">
        <v>0</v>
      </c>
      <c r="I8" s="73">
        <v>0</v>
      </c>
      <c r="J8" s="54">
        <v>0</v>
      </c>
    </row>
    <row r="9" spans="1:10" ht="20.25" customHeight="1">
      <c r="A9" s="51"/>
      <c r="B9" s="53" t="s">
        <v>92</v>
      </c>
      <c r="C9" s="74">
        <v>0</v>
      </c>
      <c r="D9" s="74">
        <v>0</v>
      </c>
      <c r="E9" s="54">
        <f>C9-D9</f>
        <v>0</v>
      </c>
      <c r="F9" s="75"/>
      <c r="G9" s="53" t="s">
        <v>113</v>
      </c>
      <c r="H9" s="14">
        <v>3905744</v>
      </c>
      <c r="I9" s="14">
        <v>5526808</v>
      </c>
      <c r="J9" s="54">
        <f>H9-I9</f>
        <v>-1621064</v>
      </c>
    </row>
    <row r="10" spans="1:10" ht="20.25" customHeight="1">
      <c r="A10" s="51"/>
      <c r="B10" s="53" t="s">
        <v>93</v>
      </c>
      <c r="C10" s="74">
        <v>721291</v>
      </c>
      <c r="D10" s="74">
        <v>1328769</v>
      </c>
      <c r="E10" s="54">
        <f aca="true" t="shared" si="0" ref="E10:E16">C10-D10</f>
        <v>-607478</v>
      </c>
      <c r="F10" s="75"/>
      <c r="G10" s="53" t="s">
        <v>114</v>
      </c>
      <c r="H10" s="14">
        <v>740050</v>
      </c>
      <c r="I10" s="14">
        <v>677778</v>
      </c>
      <c r="J10" s="54">
        <f>H10-I10</f>
        <v>62272</v>
      </c>
    </row>
    <row r="11" spans="1:10" ht="20.25" customHeight="1">
      <c r="A11" s="51"/>
      <c r="B11" s="53" t="s">
        <v>94</v>
      </c>
      <c r="C11" s="74">
        <v>0</v>
      </c>
      <c r="D11" s="74">
        <v>0</v>
      </c>
      <c r="E11" s="54">
        <f t="shared" si="0"/>
        <v>0</v>
      </c>
      <c r="F11" s="75"/>
      <c r="G11" s="53" t="s">
        <v>115</v>
      </c>
      <c r="H11" s="14">
        <v>0</v>
      </c>
      <c r="I11" s="14">
        <v>0</v>
      </c>
      <c r="J11" s="54">
        <f>H11-I11</f>
        <v>0</v>
      </c>
    </row>
    <row r="12" spans="1:10" ht="20.25" customHeight="1">
      <c r="A12" s="51"/>
      <c r="B12" s="53" t="s">
        <v>95</v>
      </c>
      <c r="C12" s="74">
        <v>176309</v>
      </c>
      <c r="D12" s="74">
        <v>443197</v>
      </c>
      <c r="E12" s="54">
        <f t="shared" si="0"/>
        <v>-266888</v>
      </c>
      <c r="F12" s="75"/>
      <c r="G12" s="53" t="s">
        <v>98</v>
      </c>
      <c r="H12" s="14">
        <v>0</v>
      </c>
      <c r="I12" s="14">
        <v>0</v>
      </c>
      <c r="J12" s="54">
        <f>H12-I12</f>
        <v>0</v>
      </c>
    </row>
    <row r="13" spans="1:10" ht="20.25" customHeight="1">
      <c r="A13" s="51"/>
      <c r="B13" s="53" t="s">
        <v>96</v>
      </c>
      <c r="C13" s="74">
        <v>354666</v>
      </c>
      <c r="D13" s="74">
        <v>472888</v>
      </c>
      <c r="E13" s="54">
        <f t="shared" si="0"/>
        <v>-118222</v>
      </c>
      <c r="F13" s="75"/>
      <c r="G13" s="53" t="s">
        <v>116</v>
      </c>
      <c r="H13" s="14">
        <v>0</v>
      </c>
      <c r="I13" s="14">
        <v>0</v>
      </c>
      <c r="J13" s="54">
        <v>0</v>
      </c>
    </row>
    <row r="14" spans="1:10" ht="20.25" customHeight="1">
      <c r="A14" s="51"/>
      <c r="B14" s="53" t="s">
        <v>97</v>
      </c>
      <c r="C14" s="74">
        <v>0</v>
      </c>
      <c r="D14" s="74">
        <v>0</v>
      </c>
      <c r="E14" s="54">
        <f t="shared" si="0"/>
        <v>0</v>
      </c>
      <c r="F14" s="75"/>
      <c r="G14" s="53"/>
      <c r="H14" s="14"/>
      <c r="I14" s="14"/>
      <c r="J14" s="54"/>
    </row>
    <row r="15" spans="1:10" ht="20.25" customHeight="1">
      <c r="A15" s="51"/>
      <c r="B15" s="53" t="s">
        <v>98</v>
      </c>
      <c r="C15" s="74">
        <v>0</v>
      </c>
      <c r="D15" s="74">
        <v>0</v>
      </c>
      <c r="E15" s="54">
        <f t="shared" si="0"/>
        <v>0</v>
      </c>
      <c r="F15" s="75"/>
      <c r="G15" s="53"/>
      <c r="H15" s="14"/>
      <c r="I15" s="14"/>
      <c r="J15" s="54"/>
    </row>
    <row r="16" spans="1:10" ht="20.25" customHeight="1">
      <c r="A16" s="51"/>
      <c r="B16" s="53" t="s">
        <v>117</v>
      </c>
      <c r="C16" s="74">
        <v>0</v>
      </c>
      <c r="D16" s="74">
        <v>0</v>
      </c>
      <c r="E16" s="54">
        <f t="shared" si="0"/>
        <v>0</v>
      </c>
      <c r="F16" s="75"/>
      <c r="G16" s="53"/>
      <c r="H16" s="14"/>
      <c r="I16" s="14"/>
      <c r="J16" s="54"/>
    </row>
    <row r="17" spans="1:10" ht="20.25" customHeight="1">
      <c r="A17" s="52"/>
      <c r="B17" s="55"/>
      <c r="C17" s="67"/>
      <c r="D17" s="67"/>
      <c r="E17" s="54"/>
      <c r="F17" s="76"/>
      <c r="G17" s="55"/>
      <c r="H17" s="18"/>
      <c r="I17" s="18"/>
      <c r="J17" s="54"/>
    </row>
    <row r="18" spans="1:10" ht="20.25" customHeight="1">
      <c r="A18" s="393" t="s">
        <v>5</v>
      </c>
      <c r="B18" s="394"/>
      <c r="C18" s="69">
        <f>C19+C23</f>
        <v>195909686</v>
      </c>
      <c r="D18" s="69">
        <f>D19+D23</f>
        <v>201169210</v>
      </c>
      <c r="E18" s="84">
        <f>E19+E23</f>
        <v>-5259524</v>
      </c>
      <c r="F18" s="393" t="s">
        <v>6</v>
      </c>
      <c r="G18" s="394"/>
      <c r="H18" s="69">
        <f>SUM(H19:H21)</f>
        <v>15978878</v>
      </c>
      <c r="I18" s="69">
        <f>SUM(I19:I21)</f>
        <v>16893802</v>
      </c>
      <c r="J18" s="26">
        <f>SUM(J19:J21)</f>
        <v>-914924</v>
      </c>
    </row>
    <row r="19" spans="1:10" ht="20.25" customHeight="1">
      <c r="A19" s="125" t="s">
        <v>373</v>
      </c>
      <c r="B19" s="77"/>
      <c r="C19" s="69">
        <f>SUM(C20:C22)</f>
        <v>133455107</v>
      </c>
      <c r="D19" s="69">
        <f>SUM(D20:D22)</f>
        <v>137410496</v>
      </c>
      <c r="E19" s="84">
        <f>SUM(E20:E22)</f>
        <v>-3955389</v>
      </c>
      <c r="F19" s="72"/>
      <c r="G19" s="70" t="s">
        <v>118</v>
      </c>
      <c r="H19" s="73">
        <v>6000000</v>
      </c>
      <c r="I19" s="73">
        <v>8000000</v>
      </c>
      <c r="J19" s="54">
        <f>H19-I19</f>
        <v>-2000000</v>
      </c>
    </row>
    <row r="20" spans="1:10" ht="20.25" customHeight="1">
      <c r="A20" s="85"/>
      <c r="B20" s="70" t="s">
        <v>99</v>
      </c>
      <c r="C20" s="71">
        <v>132855107</v>
      </c>
      <c r="D20" s="71">
        <v>136810496</v>
      </c>
      <c r="E20" s="83">
        <f>C20-D20</f>
        <v>-3955389</v>
      </c>
      <c r="F20" s="75"/>
      <c r="G20" s="53" t="s">
        <v>119</v>
      </c>
      <c r="H20" s="14">
        <v>0</v>
      </c>
      <c r="I20" s="14">
        <v>0</v>
      </c>
      <c r="J20" s="54">
        <v>0</v>
      </c>
    </row>
    <row r="21" spans="1:10" ht="20.25" customHeight="1">
      <c r="A21" s="51"/>
      <c r="B21" s="53" t="s">
        <v>100</v>
      </c>
      <c r="C21" s="74">
        <v>600000</v>
      </c>
      <c r="D21" s="74">
        <v>600000</v>
      </c>
      <c r="E21" s="54">
        <f>C21-D21</f>
        <v>0</v>
      </c>
      <c r="F21" s="75"/>
      <c r="G21" s="53" t="s">
        <v>120</v>
      </c>
      <c r="H21" s="14">
        <v>9978878</v>
      </c>
      <c r="I21" s="14">
        <v>8893802</v>
      </c>
      <c r="J21" s="54">
        <f>H21-I21</f>
        <v>1085076</v>
      </c>
    </row>
    <row r="22" spans="1:10" ht="20.25" customHeight="1" thickBot="1">
      <c r="A22" s="52"/>
      <c r="B22" s="55" t="s">
        <v>101</v>
      </c>
      <c r="C22" s="67">
        <v>0</v>
      </c>
      <c r="D22" s="67">
        <v>0</v>
      </c>
      <c r="E22" s="54">
        <v>0</v>
      </c>
      <c r="F22" s="75"/>
      <c r="G22" s="53"/>
      <c r="H22" s="14"/>
      <c r="I22" s="14"/>
      <c r="J22" s="54"/>
    </row>
    <row r="23" spans="1:10" ht="20.25" customHeight="1" thickBot="1">
      <c r="A23" s="248" t="s">
        <v>372</v>
      </c>
      <c r="B23" s="34"/>
      <c r="C23" s="69">
        <f>SUM(C24:C38)</f>
        <v>62454579</v>
      </c>
      <c r="D23" s="69">
        <f>SUM(D24:D38)</f>
        <v>63758714</v>
      </c>
      <c r="E23" s="84">
        <f>SUM(E24:E38)</f>
        <v>-1304135</v>
      </c>
      <c r="F23" s="381" t="s">
        <v>7</v>
      </c>
      <c r="G23" s="395"/>
      <c r="H23" s="78">
        <f>H7+H18</f>
        <v>20624672</v>
      </c>
      <c r="I23" s="78">
        <f>I7+I18</f>
        <v>23098388</v>
      </c>
      <c r="J23" s="79">
        <f>J7+J18</f>
        <v>-2473716</v>
      </c>
    </row>
    <row r="24" spans="1:10" ht="20.25" customHeight="1" thickBot="1">
      <c r="A24" s="85"/>
      <c r="B24" s="70" t="s">
        <v>99</v>
      </c>
      <c r="C24" s="71">
        <v>0</v>
      </c>
      <c r="D24" s="71">
        <v>0</v>
      </c>
      <c r="E24" s="83">
        <v>0</v>
      </c>
      <c r="F24" s="274" t="s">
        <v>8</v>
      </c>
      <c r="G24" s="396"/>
      <c r="H24" s="396"/>
      <c r="I24" s="396"/>
      <c r="J24" s="397"/>
    </row>
    <row r="25" spans="1:10" ht="20.25" customHeight="1">
      <c r="A25" s="51"/>
      <c r="B25" s="53" t="s">
        <v>397</v>
      </c>
      <c r="C25" s="74">
        <v>1</v>
      </c>
      <c r="D25" s="74">
        <v>1</v>
      </c>
      <c r="E25" s="54">
        <f>C25-D25</f>
        <v>0</v>
      </c>
      <c r="F25" s="383" t="s">
        <v>9</v>
      </c>
      <c r="G25" s="384"/>
      <c r="H25" s="67">
        <v>38395434</v>
      </c>
      <c r="I25" s="67">
        <v>38395434</v>
      </c>
      <c r="J25" s="54">
        <v>0</v>
      </c>
    </row>
    <row r="26" spans="1:10" ht="20.25" customHeight="1">
      <c r="A26" s="51"/>
      <c r="B26" s="53" t="s">
        <v>125</v>
      </c>
      <c r="C26" s="74">
        <v>0</v>
      </c>
      <c r="D26" s="74">
        <v>0</v>
      </c>
      <c r="E26" s="54">
        <f aca="true" t="shared" si="1" ref="E26:E38">C26-D26</f>
        <v>0</v>
      </c>
      <c r="F26" s="81"/>
      <c r="G26" s="77" t="s">
        <v>121</v>
      </c>
      <c r="H26" s="82">
        <v>38395434</v>
      </c>
      <c r="I26" s="82">
        <v>38395434</v>
      </c>
      <c r="J26" s="83">
        <v>0</v>
      </c>
    </row>
    <row r="27" spans="1:10" ht="20.25" customHeight="1">
      <c r="A27" s="51"/>
      <c r="B27" s="53" t="s">
        <v>102</v>
      </c>
      <c r="C27" s="74">
        <v>2102210</v>
      </c>
      <c r="D27" s="74">
        <v>2703130</v>
      </c>
      <c r="E27" s="54">
        <f t="shared" si="1"/>
        <v>-600920</v>
      </c>
      <c r="F27" s="393" t="s">
        <v>10</v>
      </c>
      <c r="G27" s="394"/>
      <c r="H27" s="82">
        <v>98859385</v>
      </c>
      <c r="I27" s="82">
        <v>102162171</v>
      </c>
      <c r="J27" s="83">
        <f>H27-I27</f>
        <v>-3302786</v>
      </c>
    </row>
    <row r="28" spans="1:10" ht="20.25" customHeight="1">
      <c r="A28" s="51"/>
      <c r="B28" s="53" t="s">
        <v>103</v>
      </c>
      <c r="C28" s="74">
        <v>7577027</v>
      </c>
      <c r="D28" s="74">
        <v>9253388</v>
      </c>
      <c r="E28" s="54">
        <f t="shared" si="1"/>
        <v>-1676361</v>
      </c>
      <c r="F28" s="393" t="s">
        <v>11</v>
      </c>
      <c r="G28" s="394"/>
      <c r="H28" s="69">
        <v>42470000</v>
      </c>
      <c r="I28" s="69">
        <v>42470000</v>
      </c>
      <c r="J28" s="84">
        <f>H28-I28</f>
        <v>0</v>
      </c>
    </row>
    <row r="29" spans="1:10" ht="20.25" customHeight="1">
      <c r="A29" s="51"/>
      <c r="B29" s="53" t="s">
        <v>100</v>
      </c>
      <c r="C29" s="74">
        <v>0</v>
      </c>
      <c r="D29" s="74">
        <v>0</v>
      </c>
      <c r="E29" s="54">
        <f t="shared" si="1"/>
        <v>0</v>
      </c>
      <c r="F29" s="85"/>
      <c r="G29" s="70" t="s">
        <v>448</v>
      </c>
      <c r="H29" s="71">
        <v>42470000</v>
      </c>
      <c r="I29" s="71">
        <v>42470000</v>
      </c>
      <c r="J29" s="54">
        <f>H29-I29</f>
        <v>0</v>
      </c>
    </row>
    <row r="30" spans="1:10" ht="20.25" customHeight="1">
      <c r="A30" s="51"/>
      <c r="B30" s="53" t="s">
        <v>126</v>
      </c>
      <c r="C30" s="74">
        <v>0</v>
      </c>
      <c r="D30" s="74">
        <v>0</v>
      </c>
      <c r="E30" s="54">
        <f t="shared" si="1"/>
        <v>0</v>
      </c>
      <c r="F30" s="75"/>
      <c r="G30" s="53"/>
      <c r="H30" s="14"/>
      <c r="I30" s="14"/>
      <c r="J30" s="54"/>
    </row>
    <row r="31" spans="1:10" ht="20.25" customHeight="1">
      <c r="A31" s="51"/>
      <c r="B31" s="53" t="s">
        <v>446</v>
      </c>
      <c r="C31" s="74">
        <v>326463</v>
      </c>
      <c r="D31" s="74">
        <v>438393</v>
      </c>
      <c r="E31" s="54">
        <f t="shared" si="1"/>
        <v>-111930</v>
      </c>
      <c r="F31" s="76"/>
      <c r="G31" s="55"/>
      <c r="H31" s="18"/>
      <c r="I31" s="18"/>
      <c r="J31" s="56"/>
    </row>
    <row r="32" spans="1:10" ht="20.25" customHeight="1">
      <c r="A32" s="51"/>
      <c r="B32" s="53" t="s">
        <v>104</v>
      </c>
      <c r="C32" s="74">
        <v>0</v>
      </c>
      <c r="D32" s="74">
        <v>0</v>
      </c>
      <c r="E32" s="54">
        <f t="shared" si="1"/>
        <v>0</v>
      </c>
      <c r="F32" s="393" t="s">
        <v>12</v>
      </c>
      <c r="G32" s="394"/>
      <c r="H32" s="82">
        <v>38129419</v>
      </c>
      <c r="I32" s="82">
        <v>41662094</v>
      </c>
      <c r="J32" s="54">
        <f>H32-I32</f>
        <v>-3532675</v>
      </c>
    </row>
    <row r="33" spans="1:10" ht="20.25" customHeight="1">
      <c r="A33" s="51"/>
      <c r="B33" s="53" t="s">
        <v>105</v>
      </c>
      <c r="C33" s="74">
        <v>0</v>
      </c>
      <c r="D33" s="74">
        <v>0</v>
      </c>
      <c r="E33" s="54">
        <f t="shared" si="1"/>
        <v>0</v>
      </c>
      <c r="F33" s="72"/>
      <c r="G33" s="70" t="s">
        <v>122</v>
      </c>
      <c r="H33" s="73">
        <v>38129419</v>
      </c>
      <c r="I33" s="73">
        <v>41662094</v>
      </c>
      <c r="J33" s="83">
        <f>H33-I33</f>
        <v>-3532675</v>
      </c>
    </row>
    <row r="34" spans="1:10" ht="20.25" customHeight="1">
      <c r="A34" s="51"/>
      <c r="B34" s="53" t="s">
        <v>106</v>
      </c>
      <c r="C34" s="74">
        <v>0</v>
      </c>
      <c r="D34" s="74">
        <v>0</v>
      </c>
      <c r="E34" s="54">
        <f t="shared" si="1"/>
        <v>0</v>
      </c>
      <c r="F34" s="51"/>
      <c r="G34" s="53" t="s">
        <v>123</v>
      </c>
      <c r="H34" s="74">
        <v>-3532675</v>
      </c>
      <c r="I34" s="74">
        <v>5727706</v>
      </c>
      <c r="J34" s="54">
        <f>H34-I34</f>
        <v>-9260381</v>
      </c>
    </row>
    <row r="35" spans="1:10" ht="20.25" customHeight="1">
      <c r="A35" s="51"/>
      <c r="B35" s="53" t="s">
        <v>107</v>
      </c>
      <c r="C35" s="74">
        <v>0</v>
      </c>
      <c r="D35" s="74">
        <v>0</v>
      </c>
      <c r="E35" s="54">
        <f t="shared" si="1"/>
        <v>0</v>
      </c>
      <c r="F35" s="75"/>
      <c r="G35" s="53"/>
      <c r="H35" s="14"/>
      <c r="I35" s="14"/>
      <c r="J35" s="54"/>
    </row>
    <row r="36" spans="1:10" ht="20.25" customHeight="1">
      <c r="A36" s="51"/>
      <c r="B36" s="53" t="s">
        <v>108</v>
      </c>
      <c r="C36" s="74">
        <v>42470000</v>
      </c>
      <c r="D36" s="74">
        <v>42470000</v>
      </c>
      <c r="E36" s="54">
        <f t="shared" si="1"/>
        <v>0</v>
      </c>
      <c r="F36" s="75"/>
      <c r="G36" s="53"/>
      <c r="H36" s="14"/>
      <c r="I36" s="14"/>
      <c r="J36" s="54"/>
    </row>
    <row r="37" spans="1:10" ht="20.25" customHeight="1" thickBot="1">
      <c r="A37" s="51"/>
      <c r="B37" s="53" t="s">
        <v>447</v>
      </c>
      <c r="C37" s="74">
        <v>9978878</v>
      </c>
      <c r="D37" s="74">
        <v>8893802</v>
      </c>
      <c r="E37" s="54">
        <f t="shared" si="1"/>
        <v>1085076</v>
      </c>
      <c r="F37" s="75"/>
      <c r="G37" s="53"/>
      <c r="H37" s="14"/>
      <c r="I37" s="14"/>
      <c r="J37" s="54"/>
    </row>
    <row r="38" spans="1:10" ht="20.25" customHeight="1" thickBot="1">
      <c r="A38" s="51"/>
      <c r="B38" s="53" t="s">
        <v>109</v>
      </c>
      <c r="C38" s="74">
        <v>0</v>
      </c>
      <c r="D38" s="74">
        <v>0</v>
      </c>
      <c r="E38" s="54">
        <f t="shared" si="1"/>
        <v>0</v>
      </c>
      <c r="F38" s="381" t="s">
        <v>13</v>
      </c>
      <c r="G38" s="382"/>
      <c r="H38" s="78">
        <f>H25+H27+H28+H32</f>
        <v>217854238</v>
      </c>
      <c r="I38" s="78">
        <f>I25+I27+I28+I32</f>
        <v>224689699</v>
      </c>
      <c r="J38" s="79">
        <f>H38-I38</f>
        <v>-6835461</v>
      </c>
    </row>
    <row r="39" spans="1:10" ht="20.25" customHeight="1" thickBot="1">
      <c r="A39" s="381" t="s">
        <v>394</v>
      </c>
      <c r="B39" s="382"/>
      <c r="C39" s="86">
        <f>C7+C18</f>
        <v>238478910</v>
      </c>
      <c r="D39" s="86">
        <f>D7+D18</f>
        <v>247788087</v>
      </c>
      <c r="E39" s="79">
        <f>E7+E18</f>
        <v>-9309177</v>
      </c>
      <c r="F39" s="399" t="s">
        <v>124</v>
      </c>
      <c r="G39" s="400"/>
      <c r="H39" s="87">
        <f>H23+H38</f>
        <v>238478910</v>
      </c>
      <c r="I39" s="87">
        <f>I23+I38</f>
        <v>247788087</v>
      </c>
      <c r="J39" s="88">
        <f>H39-I39</f>
        <v>-9309177</v>
      </c>
    </row>
    <row r="40" spans="6:9" ht="13.5">
      <c r="F40" s="65"/>
      <c r="H40" s="65"/>
      <c r="I40" s="65"/>
    </row>
    <row r="41" spans="1:2" ht="13.5">
      <c r="A41" s="338" t="s">
        <v>281</v>
      </c>
      <c r="B41" s="338"/>
    </row>
    <row r="42" spans="1:6" ht="13.5">
      <c r="A42" s="338" t="s">
        <v>293</v>
      </c>
      <c r="B42" s="338"/>
      <c r="C42" s="338"/>
      <c r="D42" s="247" t="s">
        <v>449</v>
      </c>
      <c r="F42" s="65"/>
    </row>
    <row r="43" spans="1:6" ht="13.5">
      <c r="A43" s="338" t="s">
        <v>294</v>
      </c>
      <c r="B43" s="338"/>
      <c r="C43" s="338"/>
      <c r="D43" s="247" t="s">
        <v>450</v>
      </c>
      <c r="F43" s="65"/>
    </row>
    <row r="45" spans="1:2" ht="13.5">
      <c r="A45" s="338" t="s">
        <v>295</v>
      </c>
      <c r="B45" s="338"/>
    </row>
    <row r="46" spans="1:2" ht="13.5">
      <c r="A46" s="338" t="s">
        <v>296</v>
      </c>
      <c r="B46" s="338"/>
    </row>
    <row r="47" spans="1:4" ht="13.5">
      <c r="A47" s="57" t="s">
        <v>374</v>
      </c>
      <c r="B47" s="57"/>
      <c r="C47" s="57"/>
      <c r="D47" s="2" t="s">
        <v>377</v>
      </c>
    </row>
    <row r="48" spans="1:4" ht="13.5">
      <c r="A48" s="338" t="s">
        <v>375</v>
      </c>
      <c r="B48" s="338"/>
      <c r="C48" s="338"/>
      <c r="D48" s="2" t="s">
        <v>378</v>
      </c>
    </row>
    <row r="49" spans="1:9" ht="13.5">
      <c r="A49" s="338" t="s">
        <v>376</v>
      </c>
      <c r="B49" s="338"/>
      <c r="C49" s="338"/>
      <c r="D49" s="398" t="s">
        <v>451</v>
      </c>
      <c r="E49" s="338"/>
      <c r="F49" s="338"/>
      <c r="G49" s="338"/>
      <c r="H49" s="338"/>
      <c r="I49" s="338"/>
    </row>
    <row r="50" spans="4:9" ht="13.5">
      <c r="D50" s="338"/>
      <c r="E50" s="338"/>
      <c r="F50" s="338"/>
      <c r="G50" s="338"/>
      <c r="H50" s="338"/>
      <c r="I50" s="338"/>
    </row>
    <row r="51" spans="1:2" ht="13.5">
      <c r="A51" s="338" t="s">
        <v>379</v>
      </c>
      <c r="B51" s="338"/>
    </row>
    <row r="53" spans="1:2" ht="13.5">
      <c r="A53" s="338" t="s">
        <v>380</v>
      </c>
      <c r="B53" s="338"/>
    </row>
    <row r="56" spans="1:2" ht="13.5">
      <c r="A56" s="338" t="s">
        <v>381</v>
      </c>
      <c r="B56" s="338"/>
    </row>
    <row r="58" spans="1:4" ht="13.5">
      <c r="A58" s="338" t="s">
        <v>382</v>
      </c>
      <c r="B58" s="338"/>
      <c r="C58" s="338"/>
      <c r="D58" s="338"/>
    </row>
    <row r="59" spans="2:4" ht="13.5">
      <c r="B59" s="2" t="s">
        <v>383</v>
      </c>
      <c r="D59" s="247" t="s">
        <v>452</v>
      </c>
    </row>
    <row r="60" spans="2:4" ht="13.5">
      <c r="B60" s="2" t="s">
        <v>384</v>
      </c>
      <c r="D60" s="247" t="s">
        <v>453</v>
      </c>
    </row>
    <row r="62" ht="13.5">
      <c r="B62" s="2" t="s">
        <v>385</v>
      </c>
    </row>
    <row r="63" spans="2:4" ht="13.5">
      <c r="B63" s="2" t="s">
        <v>386</v>
      </c>
      <c r="D63" s="7" t="s">
        <v>454</v>
      </c>
    </row>
    <row r="65" spans="1:4" ht="13.5">
      <c r="A65" s="338" t="s">
        <v>387</v>
      </c>
      <c r="B65" s="338"/>
      <c r="C65" s="338"/>
      <c r="D65" s="338"/>
    </row>
  </sheetData>
  <sheetProtection/>
  <mergeCells count="32">
    <mergeCell ref="A7:B7"/>
    <mergeCell ref="A18:B18"/>
    <mergeCell ref="A58:D58"/>
    <mergeCell ref="A42:C42"/>
    <mergeCell ref="A43:C43"/>
    <mergeCell ref="F32:G32"/>
    <mergeCell ref="F27:G27"/>
    <mergeCell ref="A48:C48"/>
    <mergeCell ref="F39:G39"/>
    <mergeCell ref="F28:G28"/>
    <mergeCell ref="A65:D65"/>
    <mergeCell ref="A49:C49"/>
    <mergeCell ref="D49:I50"/>
    <mergeCell ref="A51:B51"/>
    <mergeCell ref="A53:B53"/>
    <mergeCell ref="A56:B56"/>
    <mergeCell ref="F5:J5"/>
    <mergeCell ref="A2:J2"/>
    <mergeCell ref="A3:J3"/>
    <mergeCell ref="A5:E5"/>
    <mergeCell ref="I4:J4"/>
    <mergeCell ref="A41:B41"/>
    <mergeCell ref="F18:G18"/>
    <mergeCell ref="F7:G7"/>
    <mergeCell ref="F23:G23"/>
    <mergeCell ref="F24:J24"/>
    <mergeCell ref="F38:G38"/>
    <mergeCell ref="A46:B46"/>
    <mergeCell ref="F25:G25"/>
    <mergeCell ref="A45:B45"/>
    <mergeCell ref="A39:B39"/>
  </mergeCells>
  <printOptions/>
  <pageMargins left="0.75" right="0.48" top="1" bottom="1" header="0.512" footer="0.512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SheetLayoutView="100" zoomScalePageLayoutView="0" workbookViewId="0" topLeftCell="A33">
      <selection activeCell="D55" sqref="D55"/>
    </sheetView>
  </sheetViews>
  <sheetFormatPr defaultColWidth="9.140625" defaultRowHeight="15"/>
  <cols>
    <col min="1" max="1" width="1.57421875" style="2" customWidth="1"/>
    <col min="2" max="2" width="28.140625" style="2" customWidth="1"/>
    <col min="3" max="3" width="37.8515625" style="2" customWidth="1"/>
    <col min="4" max="4" width="23.140625" style="2" customWidth="1"/>
    <col min="5" max="5" width="1.28515625" style="2" customWidth="1"/>
    <col min="6" max="16384" width="9.00390625" style="2" customWidth="1"/>
  </cols>
  <sheetData>
    <row r="1" s="65" customFormat="1" ht="13.5">
      <c r="C1" s="39"/>
    </row>
    <row r="2" s="65" customFormat="1" ht="13.5">
      <c r="A2" s="89"/>
    </row>
    <row r="3" spans="1:5" s="65" customFormat="1" ht="21" customHeight="1">
      <c r="A3" s="145"/>
      <c r="B3" s="334" t="s">
        <v>430</v>
      </c>
      <c r="C3" s="334"/>
      <c r="D3" s="334"/>
      <c r="E3" s="145"/>
    </row>
    <row r="4" spans="2:4" s="65" customFormat="1" ht="13.5">
      <c r="B4" s="273" t="s">
        <v>455</v>
      </c>
      <c r="C4" s="273"/>
      <c r="D4" s="273"/>
    </row>
    <row r="5" spans="1:5" s="65" customFormat="1" ht="14.25" thickBot="1">
      <c r="A5" s="89"/>
      <c r="D5" s="90" t="s">
        <v>410</v>
      </c>
      <c r="E5" s="43"/>
    </row>
    <row r="6" spans="1:5" s="65" customFormat="1" ht="21" customHeight="1" thickBot="1">
      <c r="A6" s="91"/>
      <c r="B6" s="401" t="s">
        <v>411</v>
      </c>
      <c r="C6" s="401"/>
      <c r="D6" s="144" t="s">
        <v>412</v>
      </c>
      <c r="E6" s="92"/>
    </row>
    <row r="7" spans="1:5" s="65" customFormat="1" ht="16.5" customHeight="1">
      <c r="A7" s="91"/>
      <c r="B7" s="50" t="s">
        <v>282</v>
      </c>
      <c r="C7" s="93"/>
      <c r="D7" s="94"/>
      <c r="E7" s="92"/>
    </row>
    <row r="8" spans="1:5" s="65" customFormat="1" ht="16.5" customHeight="1">
      <c r="A8" s="91"/>
      <c r="B8" s="51" t="s">
        <v>283</v>
      </c>
      <c r="C8" s="95"/>
      <c r="D8" s="96"/>
      <c r="E8" s="92"/>
    </row>
    <row r="9" spans="1:5" s="65" customFormat="1" ht="16.5" customHeight="1">
      <c r="A9" s="91"/>
      <c r="B9" s="51" t="s">
        <v>284</v>
      </c>
      <c r="C9" s="95"/>
      <c r="D9" s="96">
        <v>41316958</v>
      </c>
      <c r="E9" s="92"/>
    </row>
    <row r="10" spans="1:5" s="65" customFormat="1" ht="16.5" customHeight="1">
      <c r="A10" s="91"/>
      <c r="B10" s="51" t="s">
        <v>285</v>
      </c>
      <c r="C10" s="27" t="s">
        <v>286</v>
      </c>
      <c r="D10" s="96">
        <v>0</v>
      </c>
      <c r="E10" s="92"/>
    </row>
    <row r="11" spans="1:5" s="65" customFormat="1" ht="16.5" customHeight="1">
      <c r="A11" s="91"/>
      <c r="B11" s="51" t="s">
        <v>287</v>
      </c>
      <c r="C11" s="27" t="s">
        <v>456</v>
      </c>
      <c r="D11" s="96">
        <v>25444960</v>
      </c>
      <c r="E11" s="92"/>
    </row>
    <row r="12" spans="1:5" s="65" customFormat="1" ht="16.5" customHeight="1">
      <c r="A12" s="91"/>
      <c r="B12" s="51" t="s">
        <v>457</v>
      </c>
      <c r="C12" s="27"/>
      <c r="D12" s="96">
        <v>15871998</v>
      </c>
      <c r="E12" s="92"/>
    </row>
    <row r="13" spans="1:5" s="65" customFormat="1" ht="16.5" customHeight="1">
      <c r="A13" s="91"/>
      <c r="B13" s="51" t="s">
        <v>413</v>
      </c>
      <c r="C13" s="27"/>
      <c r="D13" s="96">
        <v>721291</v>
      </c>
      <c r="E13" s="92"/>
    </row>
    <row r="14" spans="1:5" s="65" customFormat="1" ht="16.5" customHeight="1">
      <c r="A14" s="91"/>
      <c r="B14" s="51" t="s">
        <v>458</v>
      </c>
      <c r="C14" s="27"/>
      <c r="D14" s="96">
        <v>176309</v>
      </c>
      <c r="E14" s="92"/>
    </row>
    <row r="15" spans="1:5" s="65" customFormat="1" ht="16.5" customHeight="1">
      <c r="A15" s="91"/>
      <c r="B15" s="51" t="s">
        <v>459</v>
      </c>
      <c r="C15" s="27"/>
      <c r="D15" s="96">
        <v>354666</v>
      </c>
      <c r="E15" s="92"/>
    </row>
    <row r="16" spans="1:5" s="65" customFormat="1" ht="15.75" customHeight="1">
      <c r="A16" s="91"/>
      <c r="B16" s="51"/>
      <c r="C16" s="27"/>
      <c r="D16" s="96"/>
      <c r="E16" s="92"/>
    </row>
    <row r="17" spans="1:5" s="65" customFormat="1" ht="16.5" customHeight="1">
      <c r="A17" s="91"/>
      <c r="B17" s="97"/>
      <c r="C17" s="98" t="s">
        <v>414</v>
      </c>
      <c r="D17" s="96">
        <v>42569224</v>
      </c>
      <c r="E17" s="92"/>
    </row>
    <row r="18" spans="1:5" s="65" customFormat="1" ht="16.5" customHeight="1">
      <c r="A18" s="91"/>
      <c r="B18" s="51"/>
      <c r="C18" s="95"/>
      <c r="D18" s="96"/>
      <c r="E18" s="92"/>
    </row>
    <row r="19" spans="1:5" s="65" customFormat="1" ht="16.5" customHeight="1">
      <c r="A19" s="91"/>
      <c r="B19" s="51" t="s">
        <v>288</v>
      </c>
      <c r="C19" s="95"/>
      <c r="D19" s="96"/>
      <c r="E19" s="92"/>
    </row>
    <row r="20" spans="1:5" s="65" customFormat="1" ht="16.5" customHeight="1">
      <c r="A20" s="91"/>
      <c r="B20" s="51" t="s">
        <v>415</v>
      </c>
      <c r="C20" s="95"/>
      <c r="D20" s="96"/>
      <c r="E20" s="92"/>
    </row>
    <row r="21" spans="1:5" s="65" customFormat="1" ht="16.5" customHeight="1">
      <c r="A21" s="91"/>
      <c r="B21" s="51" t="s">
        <v>416</v>
      </c>
      <c r="C21" s="95" t="s">
        <v>460</v>
      </c>
      <c r="D21" s="96">
        <v>132855107</v>
      </c>
      <c r="E21" s="92"/>
    </row>
    <row r="22" spans="1:5" s="65" customFormat="1" ht="16.5" customHeight="1">
      <c r="A22" s="91"/>
      <c r="B22" s="51" t="s">
        <v>417</v>
      </c>
      <c r="C22" s="95" t="s">
        <v>460</v>
      </c>
      <c r="D22" s="96">
        <v>600000</v>
      </c>
      <c r="E22" s="92"/>
    </row>
    <row r="23" spans="1:5" s="65" customFormat="1" ht="16.5" customHeight="1">
      <c r="A23" s="91"/>
      <c r="B23" s="51"/>
      <c r="C23" s="95"/>
      <c r="D23" s="96"/>
      <c r="E23" s="92"/>
    </row>
    <row r="24" spans="1:5" s="65" customFormat="1" ht="15.75" customHeight="1">
      <c r="A24" s="91"/>
      <c r="B24" s="51"/>
      <c r="C24" s="27"/>
      <c r="D24" s="96"/>
      <c r="E24" s="92"/>
    </row>
    <row r="25" spans="1:5" s="65" customFormat="1" ht="16.5" customHeight="1">
      <c r="A25" s="91"/>
      <c r="B25" s="51"/>
      <c r="C25" s="98" t="s">
        <v>418</v>
      </c>
      <c r="D25" s="96">
        <v>133455107</v>
      </c>
      <c r="E25" s="92"/>
    </row>
    <row r="26" spans="1:5" s="65" customFormat="1" ht="16.5" customHeight="1">
      <c r="A26" s="91"/>
      <c r="B26" s="51"/>
      <c r="C26" s="95"/>
      <c r="D26" s="96"/>
      <c r="E26" s="92"/>
    </row>
    <row r="27" spans="1:5" s="65" customFormat="1" ht="16.5" customHeight="1">
      <c r="A27" s="91"/>
      <c r="B27" s="51" t="s">
        <v>419</v>
      </c>
      <c r="C27" s="95"/>
      <c r="D27" s="96"/>
      <c r="E27" s="92"/>
    </row>
    <row r="28" spans="1:5" s="65" customFormat="1" ht="16.5" customHeight="1">
      <c r="A28" s="91"/>
      <c r="B28" s="51" t="s">
        <v>462</v>
      </c>
      <c r="C28" s="95"/>
      <c r="D28" s="96">
        <v>1</v>
      </c>
      <c r="E28" s="92"/>
    </row>
    <row r="29" spans="1:5" s="65" customFormat="1" ht="16.5" customHeight="1">
      <c r="A29" s="91"/>
      <c r="B29" s="51" t="s">
        <v>420</v>
      </c>
      <c r="C29" s="95"/>
      <c r="D29" s="96">
        <v>2102210</v>
      </c>
      <c r="E29" s="92"/>
    </row>
    <row r="30" spans="1:5" s="65" customFormat="1" ht="16.5" customHeight="1">
      <c r="A30" s="91"/>
      <c r="B30" s="51" t="s">
        <v>463</v>
      </c>
      <c r="C30" s="95"/>
      <c r="D30" s="96">
        <v>7577027</v>
      </c>
      <c r="E30" s="92"/>
    </row>
    <row r="31" spans="1:5" s="65" customFormat="1" ht="16.5" customHeight="1">
      <c r="A31" s="91"/>
      <c r="B31" s="51" t="s">
        <v>464</v>
      </c>
      <c r="C31" s="95"/>
      <c r="D31" s="96">
        <v>326463</v>
      </c>
      <c r="E31" s="92"/>
    </row>
    <row r="32" spans="1:5" s="65" customFormat="1" ht="16.5" customHeight="1">
      <c r="A32" s="91"/>
      <c r="B32" s="51" t="s">
        <v>461</v>
      </c>
      <c r="C32" s="95"/>
      <c r="D32" s="96">
        <v>42470000</v>
      </c>
      <c r="E32" s="92"/>
    </row>
    <row r="33" spans="1:5" s="65" customFormat="1" ht="16.5" customHeight="1">
      <c r="A33" s="91"/>
      <c r="B33" s="51" t="s">
        <v>465</v>
      </c>
      <c r="C33" s="95"/>
      <c r="D33" s="96">
        <v>9978878</v>
      </c>
      <c r="E33" s="92"/>
    </row>
    <row r="34" spans="1:5" s="65" customFormat="1" ht="15.75" customHeight="1">
      <c r="A34" s="91"/>
      <c r="B34" s="51"/>
      <c r="C34" s="27"/>
      <c r="D34" s="96"/>
      <c r="E34" s="92"/>
    </row>
    <row r="35" spans="1:5" s="65" customFormat="1" ht="16.5" customHeight="1">
      <c r="A35" s="91"/>
      <c r="B35" s="51"/>
      <c r="C35" s="98" t="s">
        <v>421</v>
      </c>
      <c r="D35" s="96">
        <v>62454579</v>
      </c>
      <c r="E35" s="92"/>
    </row>
    <row r="36" spans="1:5" s="65" customFormat="1" ht="16.5" customHeight="1">
      <c r="A36" s="91"/>
      <c r="B36" s="51"/>
      <c r="C36" s="98" t="s">
        <v>422</v>
      </c>
      <c r="D36" s="96">
        <v>195909686</v>
      </c>
      <c r="E36" s="92"/>
    </row>
    <row r="37" spans="1:5" s="65" customFormat="1" ht="16.5" customHeight="1">
      <c r="A37" s="91"/>
      <c r="B37" s="51"/>
      <c r="C37" s="98" t="s">
        <v>423</v>
      </c>
      <c r="D37" s="96">
        <v>238478910</v>
      </c>
      <c r="E37" s="402"/>
    </row>
    <row r="38" spans="1:5" s="65" customFormat="1" ht="16.5" customHeight="1">
      <c r="A38" s="91"/>
      <c r="B38" s="51"/>
      <c r="C38" s="95"/>
      <c r="D38" s="96"/>
      <c r="E38" s="402"/>
    </row>
    <row r="39" spans="1:5" s="65" customFormat="1" ht="16.5" customHeight="1">
      <c r="A39" s="91"/>
      <c r="B39" s="51" t="s">
        <v>289</v>
      </c>
      <c r="C39" s="95"/>
      <c r="D39" s="96"/>
      <c r="E39" s="402"/>
    </row>
    <row r="40" spans="1:5" s="65" customFormat="1" ht="16.5" customHeight="1">
      <c r="A40" s="91"/>
      <c r="B40" s="51" t="s">
        <v>290</v>
      </c>
      <c r="C40" s="95"/>
      <c r="D40" s="96"/>
      <c r="E40" s="402"/>
    </row>
    <row r="41" spans="1:5" s="65" customFormat="1" ht="16.5" customHeight="1">
      <c r="A41" s="91"/>
      <c r="B41" s="51" t="s">
        <v>424</v>
      </c>
      <c r="C41" s="95"/>
      <c r="D41" s="96">
        <v>3905744</v>
      </c>
      <c r="E41" s="402"/>
    </row>
    <row r="42" spans="1:5" s="65" customFormat="1" ht="16.5" customHeight="1">
      <c r="A42" s="91"/>
      <c r="B42" s="51" t="s">
        <v>425</v>
      </c>
      <c r="C42" s="95"/>
      <c r="D42" s="96">
        <v>740050</v>
      </c>
      <c r="E42" s="402"/>
    </row>
    <row r="43" spans="1:5" s="65" customFormat="1" ht="16.5" customHeight="1">
      <c r="A43" s="91"/>
      <c r="B43" s="51"/>
      <c r="C43" s="95"/>
      <c r="D43" s="96"/>
      <c r="E43" s="402"/>
    </row>
    <row r="44" spans="1:5" s="65" customFormat="1" ht="15.75" customHeight="1">
      <c r="A44" s="91"/>
      <c r="B44" s="51"/>
      <c r="C44" s="27"/>
      <c r="D44" s="96"/>
      <c r="E44" s="402"/>
    </row>
    <row r="45" spans="1:5" s="65" customFormat="1" ht="16.5" customHeight="1">
      <c r="A45" s="91"/>
      <c r="B45" s="51"/>
      <c r="C45" s="95" t="s">
        <v>426</v>
      </c>
      <c r="D45" s="96">
        <v>4645794</v>
      </c>
      <c r="E45" s="402"/>
    </row>
    <row r="46" spans="1:5" s="65" customFormat="1" ht="16.5" customHeight="1">
      <c r="A46" s="91"/>
      <c r="B46" s="51"/>
      <c r="C46" s="95"/>
      <c r="D46" s="96"/>
      <c r="E46" s="402"/>
    </row>
    <row r="47" spans="1:5" s="65" customFormat="1" ht="16.5" customHeight="1">
      <c r="A47" s="91"/>
      <c r="B47" s="51" t="s">
        <v>291</v>
      </c>
      <c r="C47" s="95"/>
      <c r="D47" s="96"/>
      <c r="E47" s="402"/>
    </row>
    <row r="48" spans="1:5" s="65" customFormat="1" ht="16.5" customHeight="1">
      <c r="A48" s="91"/>
      <c r="B48" s="51" t="s">
        <v>427</v>
      </c>
      <c r="C48" s="95"/>
      <c r="D48" s="96">
        <v>6000000</v>
      </c>
      <c r="E48" s="402"/>
    </row>
    <row r="49" spans="1:5" s="65" customFormat="1" ht="16.5" customHeight="1">
      <c r="A49" s="91"/>
      <c r="B49" s="51" t="s">
        <v>466</v>
      </c>
      <c r="C49" s="95"/>
      <c r="D49" s="96">
        <v>9978878</v>
      </c>
      <c r="E49" s="402"/>
    </row>
    <row r="50" spans="1:5" s="65" customFormat="1" ht="15.75" customHeight="1">
      <c r="A50" s="91"/>
      <c r="B50" s="51"/>
      <c r="C50" s="27"/>
      <c r="D50" s="96"/>
      <c r="E50" s="402"/>
    </row>
    <row r="51" spans="1:5" s="65" customFormat="1" ht="16.5" customHeight="1">
      <c r="A51" s="91"/>
      <c r="B51" s="51"/>
      <c r="C51" s="95" t="s">
        <v>428</v>
      </c>
      <c r="D51" s="96">
        <v>15978878</v>
      </c>
      <c r="E51" s="402"/>
    </row>
    <row r="52" spans="1:5" s="65" customFormat="1" ht="16.5" customHeight="1">
      <c r="A52" s="91"/>
      <c r="B52" s="51"/>
      <c r="C52" s="95" t="s">
        <v>429</v>
      </c>
      <c r="D52" s="96">
        <v>20624672</v>
      </c>
      <c r="E52" s="402"/>
    </row>
    <row r="53" spans="1:5" s="65" customFormat="1" ht="16.5" customHeight="1" thickBot="1">
      <c r="A53" s="91"/>
      <c r="B53" s="99"/>
      <c r="C53" s="100"/>
      <c r="D53" s="101"/>
      <c r="E53" s="402"/>
    </row>
    <row r="54" spans="1:5" s="65" customFormat="1" ht="20.25" customHeight="1" thickBot="1">
      <c r="A54" s="91"/>
      <c r="B54" s="403" t="s">
        <v>292</v>
      </c>
      <c r="C54" s="404"/>
      <c r="D54" s="102">
        <v>217854238</v>
      </c>
      <c r="E54" s="402"/>
    </row>
    <row r="55" ht="13.5">
      <c r="A55" s="89"/>
    </row>
    <row r="56" ht="13.5">
      <c r="A56" s="89"/>
    </row>
  </sheetData>
  <sheetProtection/>
  <mergeCells count="5">
    <mergeCell ref="B6:C6"/>
    <mergeCell ref="E37:E54"/>
    <mergeCell ref="B54:C54"/>
    <mergeCell ref="B3:D3"/>
    <mergeCell ref="B4:D4"/>
  </mergeCells>
  <printOptions/>
  <pageMargins left="0.69" right="0.34" top="0.84" bottom="0.53" header="0.512" footer="0.3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2015-09-04T00:56:52Z</dcterms:modified>
  <cp:category/>
  <cp:version/>
  <cp:contentType/>
  <cp:contentStatus/>
</cp:coreProperties>
</file>